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СЧЕТА ОМС\2022\"/>
    </mc:Choice>
  </mc:AlternateContent>
  <xr:revisionPtr revIDLastSave="0" documentId="13_ncr:1_{91D69BFE-CFAA-44DC-A206-1ABC0A60E997}" xr6:coauthVersionLast="47" xr6:coauthVersionMax="47" xr10:uidLastSave="{00000000-0000-0000-0000-000000000000}"/>
  <bookViews>
    <workbookView xWindow="-120" yWindow="-120" windowWidth="29040" windowHeight="15990" tabRatio="935" xr2:uid="{00000000-000D-0000-FFFF-FFFF00000000}"/>
  </bookViews>
  <sheets>
    <sheet name="7 стоматология Пр128" sheetId="16" r:id="rId1"/>
    <sheet name="Лист1" sheetId="39" r:id="rId2"/>
    <sheet name="Комплексные взрослые" sheetId="38" r:id="rId3"/>
  </sheets>
  <externalReferences>
    <externalReference r:id="rId4"/>
  </externalReferences>
  <definedNames>
    <definedName name="_GoBack" localSheetId="0">'7 стоматология Пр128'!$B$20</definedName>
    <definedName name="_xlnm._FilterDatabase" localSheetId="0" hidden="1">'7 стоматология Пр128'!$B$21:$O$201</definedName>
    <definedName name="_xlnm._FilterDatabase">фин+объемы [1]АПП!$A$5:$AU$10418</definedName>
    <definedName name="б" localSheetId="0">#REF!</definedName>
    <definedName name="б">#REF!</definedName>
    <definedName name="_xlnm.Print_Titles" localSheetId="0">'7 стоматология Пр128'!$20:$21</definedName>
    <definedName name="Зап" localSheetId="0">#REF!</definedName>
    <definedName name="Зап">#REF!</definedName>
    <definedName name="Запрос11" localSheetId="0">#REF!</definedName>
    <definedName name="Запрос11">#REF!</definedName>
    <definedName name="Запрос8" localSheetId="0">#REF!</definedName>
    <definedName name="Запрос8">#REF!</definedName>
    <definedName name="пррр" localSheetId="0">#REF!</definedName>
    <definedName name="пррр">#REF!</definedName>
    <definedName name="р" localSheetId="0">#REF!</definedName>
    <definedName name="р">#REF!</definedName>
    <definedName name="справочник_МО_2015" localSheetId="0">#REF!</definedName>
    <definedName name="справочник_МО_2015">#REF!</definedName>
    <definedName name="цццц" localSheetId="0">#REF!</definedName>
    <definedName name="цццц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39" l="1"/>
  <c r="I15" i="39"/>
  <c r="L15" i="39"/>
  <c r="J15" i="39"/>
  <c r="M14" i="39"/>
  <c r="K14" i="39"/>
  <c r="M13" i="39"/>
  <c r="K13" i="39"/>
  <c r="M12" i="39"/>
  <c r="K12" i="39"/>
  <c r="M11" i="39"/>
  <c r="K11" i="39"/>
  <c r="M10" i="39"/>
  <c r="K10" i="39"/>
  <c r="M9" i="39"/>
  <c r="K9" i="39"/>
  <c r="M8" i="39"/>
  <c r="K8" i="39"/>
  <c r="M7" i="39"/>
  <c r="K7" i="39"/>
  <c r="K6" i="39"/>
  <c r="M5" i="39"/>
  <c r="K5" i="39"/>
  <c r="M4" i="39"/>
  <c r="K4" i="39"/>
  <c r="M3" i="39"/>
  <c r="K3" i="39"/>
  <c r="B88" i="39"/>
  <c r="F43" i="39"/>
  <c r="F44" i="39"/>
  <c r="F45" i="39"/>
  <c r="F46" i="39"/>
  <c r="F42" i="39"/>
  <c r="D43" i="39"/>
  <c r="D44" i="39"/>
  <c r="D45" i="39"/>
  <c r="D46" i="39"/>
  <c r="D42" i="39"/>
  <c r="B29" i="39"/>
  <c r="F35" i="39"/>
  <c r="F36" i="39"/>
  <c r="F37" i="39"/>
  <c r="F34" i="39"/>
  <c r="D35" i="39"/>
  <c r="D36" i="39"/>
  <c r="D37" i="39"/>
  <c r="D34" i="39"/>
  <c r="B15" i="39"/>
  <c r="F85" i="39"/>
  <c r="F86" i="39"/>
  <c r="F81" i="39"/>
  <c r="F82" i="39"/>
  <c r="F87" i="39"/>
  <c r="D87" i="39"/>
  <c r="D86" i="39"/>
  <c r="D85" i="39"/>
  <c r="F84" i="39"/>
  <c r="D84" i="39"/>
  <c r="F83" i="39"/>
  <c r="D83" i="39"/>
  <c r="D81" i="39"/>
  <c r="D82" i="39"/>
  <c r="F80" i="39"/>
  <c r="D80" i="39"/>
  <c r="D79" i="39"/>
  <c r="F71" i="39"/>
  <c r="F70" i="39"/>
  <c r="D68" i="39"/>
  <c r="D69" i="39"/>
  <c r="D70" i="39"/>
  <c r="D71" i="39"/>
  <c r="D67" i="39"/>
  <c r="F74" i="39"/>
  <c r="D74" i="39"/>
  <c r="F73" i="39"/>
  <c r="D73" i="39"/>
  <c r="F72" i="39"/>
  <c r="D72" i="39"/>
  <c r="F69" i="39"/>
  <c r="F68" i="39"/>
  <c r="D55" i="39"/>
  <c r="F54" i="39"/>
  <c r="D54" i="39"/>
  <c r="D6" i="39"/>
  <c r="F53" i="39"/>
  <c r="D53" i="39"/>
  <c r="F62" i="39"/>
  <c r="D62" i="39"/>
  <c r="F61" i="39"/>
  <c r="D61" i="39"/>
  <c r="F60" i="39"/>
  <c r="D60" i="39"/>
  <c r="F59" i="39"/>
  <c r="D59" i="39"/>
  <c r="F58" i="39"/>
  <c r="D58" i="39"/>
  <c r="F57" i="39"/>
  <c r="D57" i="39"/>
  <c r="F56" i="39"/>
  <c r="D56" i="39"/>
  <c r="F52" i="39"/>
  <c r="D52" i="39"/>
  <c r="F5" i="39"/>
  <c r="D5" i="39"/>
  <c r="F22" i="39"/>
  <c r="F23" i="39"/>
  <c r="F24" i="39"/>
  <c r="F25" i="39"/>
  <c r="F26" i="39"/>
  <c r="F27" i="39"/>
  <c r="F28" i="39"/>
  <c r="D22" i="39"/>
  <c r="D23" i="39"/>
  <c r="D24" i="39"/>
  <c r="D25" i="39"/>
  <c r="D26" i="39"/>
  <c r="D27" i="39"/>
  <c r="D28" i="39"/>
  <c r="F21" i="39"/>
  <c r="D21" i="39"/>
  <c r="F4" i="39"/>
  <c r="F7" i="39"/>
  <c r="F8" i="39"/>
  <c r="F9" i="39"/>
  <c r="F10" i="39"/>
  <c r="F12" i="39"/>
  <c r="F13" i="39"/>
  <c r="F14" i="39"/>
  <c r="F3" i="39"/>
  <c r="D4" i="39"/>
  <c r="D7" i="39"/>
  <c r="D8" i="39"/>
  <c r="D9" i="39"/>
  <c r="D10" i="39"/>
  <c r="D11" i="39"/>
  <c r="D12" i="39"/>
  <c r="D13" i="39"/>
  <c r="D14" i="39"/>
  <c r="D3" i="39"/>
  <c r="C15" i="39"/>
  <c r="E15" i="39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3" i="16"/>
  <c r="E174" i="16"/>
  <c r="E172" i="16"/>
  <c r="E171" i="16"/>
  <c r="E170" i="16"/>
  <c r="E168" i="16"/>
  <c r="E167" i="16"/>
  <c r="E166" i="16"/>
  <c r="E165" i="16"/>
  <c r="E164" i="16"/>
  <c r="E163" i="16"/>
  <c r="E161" i="16"/>
  <c r="E160" i="16"/>
  <c r="E159" i="16"/>
  <c r="E158" i="16"/>
  <c r="E157" i="16"/>
  <c r="E156" i="16"/>
  <c r="E155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4" i="16"/>
  <c r="E53" i="16"/>
  <c r="E52" i="16"/>
  <c r="E51" i="16"/>
  <c r="E50" i="16"/>
  <c r="E49" i="16"/>
  <c r="E48" i="16"/>
  <c r="E47" i="16"/>
  <c r="E46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M15" i="39" l="1"/>
  <c r="K15" i="39"/>
  <c r="D47" i="39"/>
  <c r="F88" i="39"/>
  <c r="F47" i="39"/>
  <c r="D38" i="39"/>
  <c r="D75" i="39"/>
  <c r="F38" i="39"/>
  <c r="D88" i="39"/>
  <c r="F75" i="39"/>
  <c r="F63" i="39"/>
  <c r="F29" i="39"/>
  <c r="D63" i="39"/>
  <c r="D29" i="39"/>
  <c r="F15" i="39"/>
  <c r="D15" i="39"/>
  <c r="H9" i="38"/>
  <c r="F9" i="38"/>
  <c r="H2" i="38"/>
  <c r="F2" i="38"/>
  <c r="D50" i="39" l="1"/>
  <c r="F50" i="39" s="1"/>
  <c r="E50" i="39"/>
</calcChain>
</file>

<file path=xl/sharedStrings.xml><?xml version="1.0" encoding="utf-8"?>
<sst xmlns="http://schemas.openxmlformats.org/spreadsheetml/2006/main" count="812" uniqueCount="586">
  <si>
    <t>Код услуги</t>
  </si>
  <si>
    <t>Антропометрические исследования</t>
  </si>
  <si>
    <t>Исследование на диагностических моделях челюстей</t>
  </si>
  <si>
    <t>Люминесцентная стоматоскопия</t>
  </si>
  <si>
    <t>Электроодонтометрия зуба</t>
  </si>
  <si>
    <t>Прицельная внутриротовая контактная рентгенография</t>
  </si>
  <si>
    <t>Радиовизиография челюстно-лицевой области</t>
  </si>
  <si>
    <t>Внутрикостное введение лекарственных препаратов</t>
  </si>
  <si>
    <t>Биопсия слизистой полости рта</t>
  </si>
  <si>
    <t>Биопсия языка</t>
  </si>
  <si>
    <t>Биопсия слизистой преддверия полости рта</t>
  </si>
  <si>
    <t>Биопсия тканей губы</t>
  </si>
  <si>
    <t>Пункция кисты полости рта</t>
  </si>
  <si>
    <t>Введение лекарственных препаратов в пародонтальный карман</t>
  </si>
  <si>
    <t>Инъекционное введение лекарственных препаратов в челюстно-лицевую область</t>
  </si>
  <si>
    <t>Глубокое фторирование эмали зуба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</si>
  <si>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</si>
  <si>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</si>
  <si>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</si>
  <si>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</si>
  <si>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Пункция губы</t>
  </si>
  <si>
    <t>Пункция патологического образования слизистой преддверия полости рта</t>
  </si>
  <si>
    <t>Биопсия слюнной железы</t>
  </si>
  <si>
    <t>Витальное окрашивание твердых тканей зуба</t>
  </si>
  <si>
    <t>Определение индексов гигиены полости рта</t>
  </si>
  <si>
    <t>Определение пародонтальных индексов</t>
  </si>
  <si>
    <t>Обучение гигиене полости рта</t>
  </si>
  <si>
    <t>Наложение повязки при операции в челюстно-лицевой области</t>
  </si>
  <si>
    <t>Наложение иммобилизационной повязки при вывихах (подвывихах) суставов</t>
  </si>
  <si>
    <t>Наложение иммобилизационной повязки при вывихах (подвывихах) зубов</t>
  </si>
  <si>
    <t>Наложение повязки при операциях в полости рта</t>
  </si>
  <si>
    <t>Вскрытие и дренирование флегмоны (абсцесса)</t>
  </si>
  <si>
    <t>Удаление атеромы</t>
  </si>
  <si>
    <t>Иссечение грануляции</t>
  </si>
  <si>
    <t>Вправление вывиха сустава</t>
  </si>
  <si>
    <t>Резекция верхушки корня</t>
  </si>
  <si>
    <t>Пульпотомия (ампутация коронковой пульпы)</t>
  </si>
  <si>
    <t>Экстирпация пульпы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</si>
  <si>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</si>
  <si>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</si>
  <si>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Отсроченный кюретаж лунки удаленного зуба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</si>
  <si>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</si>
  <si>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</si>
  <si>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Цистотомия или цистэктомия</t>
  </si>
  <si>
    <t>Операция удаления ретинированного, дистопированного или сверхкомплектного зуба</t>
  </si>
  <si>
    <t>Гингивэктомия</t>
  </si>
  <si>
    <t>Пластика уздечки верхней губы</t>
  </si>
  <si>
    <t>Пластика уздечки нижней губы</t>
  </si>
  <si>
    <t>Пластика уздечки языка</t>
  </si>
  <si>
    <t>Запечатывание фиссуры зуба герметиком</t>
  </si>
  <si>
    <t>Лечение перикоронита (промывание, рассечение и/или иссечение капюшона)</t>
  </si>
  <si>
    <t>Гемисекция зуба</t>
  </si>
  <si>
    <t>Сошлифовывание твердых тканей зуба</t>
  </si>
  <si>
    <t>Удаление камней из протоков слюнных желез</t>
  </si>
  <si>
    <t>Электрофорез лекарственных препаратов при патологии полости рта и зубов</t>
  </si>
  <si>
    <t>Диатермокоагуляция при патологии полости рта и зубов</t>
  </si>
  <si>
    <t>Ионофорез при патологии полости рта и зубов</t>
  </si>
  <si>
    <t>Депофорез корневого канала зуба</t>
  </si>
  <si>
    <t>Дарсонвализация при патологии полости рта</t>
  </si>
  <si>
    <t>Флюктуоризация при патологии полости рта и зубов</t>
  </si>
  <si>
    <t>Воздействие электрическими полями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</si>
  <si>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</si>
  <si>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Воздействие токами ультравысокой частоты при патологии полости рта и зубов</t>
  </si>
  <si>
    <t>Ультравысокочастотная индуктотермия при патологии полости рта и зубов</t>
  </si>
  <si>
    <t>Ультрафиолетовое облучение ротоглотки</t>
  </si>
  <si>
    <t>Ультрафонофорез лекарственных препаратов на область десен</t>
  </si>
  <si>
    <t>Назначение лекарственных препаратов при заболеваниях полости рта и зубов</t>
  </si>
  <si>
    <t>Осмотр (консультация) врачом-анестезиологом-реаниматологом первичный</t>
  </si>
  <si>
    <t>Осмотр (консультация) врачом-анестезиологом-реаниматологом повторный</t>
  </si>
  <si>
    <t>Анестезиологическое пособие (включая раннее послеоперационное ведение)</t>
  </si>
  <si>
    <t>Проводниковая анестезия</t>
  </si>
  <si>
    <t>Аппликационная анестезия</t>
  </si>
  <si>
    <t>Инфильтрационная анестезия</t>
  </si>
  <si>
    <t>Тотальная внутривенная анестезия</t>
  </si>
  <si>
    <t>Комбинированный эндотрахеальный наркоз</t>
  </si>
  <si>
    <t>Осмотр (консультация) врача-физиотерапевта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</si>
  <si>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</si>
  <si>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</si>
  <si>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врача-стоматолога первичный</t>
  </si>
  <si>
    <t>Прием (осмотр, консультация) врача-стоматолога повторный</t>
  </si>
  <si>
    <t>Прием (осмотр, консультация) врача-стоматолога детского первичный</t>
  </si>
  <si>
    <t>Прием (осмотр, консультация) врача-стоматолога детского повторный</t>
  </si>
  <si>
    <t>Прием (осмотр, консультация) врача-стоматолога-терапевта первичный</t>
  </si>
  <si>
    <t>Прием (осмотр, консультация) врача-стоматолога-терапевта повторный</t>
  </si>
  <si>
    <t>Прием (осмотр, консультация) врача-стоматолога-хирурга первичный</t>
  </si>
  <si>
    <t>Прием (осмотр, консультация) врача-стоматолога-хирурга повторный</t>
  </si>
  <si>
    <t>Диспансерный прием (осмотр, консультация) врача-ортодонта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</si>
  <si>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</si>
  <si>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</si>
  <si>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Диспансерный прием (осмотр, консультация) врача-стоматолога</t>
  </si>
  <si>
    <t>Профилактический прием (осмотр, консультация) врача-стоматолога</t>
  </si>
  <si>
    <t>Диспансерный прием (осмотр, консультация) врача-стоматолога-терапевта</t>
  </si>
  <si>
    <t>Профилактический прием (осмотр, консультация) врача-стоматолога-терапевта</t>
  </si>
  <si>
    <t>Комбинированный ингаляционный наркоз (в том числе с применением ксенона)</t>
  </si>
  <si>
    <t>Снятие оттиска с одной челюсти</t>
  </si>
  <si>
    <t>Получение соскоба с эрозивно-язвенных элементов кожи и слизистых оболочек</t>
  </si>
  <si>
    <t>Аппликация лекарственного препарата на слизистую оболочку полости рта</t>
  </si>
  <si>
    <t>Применение метода серебрения зуба</t>
  </si>
  <si>
    <t>Промывание протока слюнной железы</t>
  </si>
  <si>
    <t>Взятие образца биологического материала из очагов поражения органов рта</t>
  </si>
  <si>
    <t>Наложение девитализирующей пасты</t>
  </si>
  <si>
    <t>Снятие шины с одной челюсти</t>
  </si>
  <si>
    <t>Наложение лечебной повязки при заболеваниях слизистой оболочки полости рта и пародонта в области одной челюсти</t>
  </si>
  <si>
    <t>Удаление временного зуба</t>
  </si>
  <si>
    <t>Удаление постоянного зуба</t>
  </si>
  <si>
    <t>Удаление зуба сложное с разъединением корней</t>
  </si>
  <si>
    <t>Наложение временной пломбы</t>
  </si>
  <si>
    <t>Пломбирование корневого канала зуба пастой</t>
  </si>
  <si>
    <t>Пломбирование корневого канала зуба гуттаперчивыми штифтами</t>
  </si>
  <si>
    <t>Закрытие перфорации стенки корневого канала зуба</t>
  </si>
  <si>
    <t>Избирательное полирование зуба</t>
  </si>
  <si>
    <t>Инструментальная и медикаментозная обработка хорошо проходимого корневого канала</t>
  </si>
  <si>
    <t>Инструментальная и медикаментозная обработка плохо проходимого корневого канала</t>
  </si>
  <si>
    <t>Временное пломбирование лекарственным препаратом корневого канала</t>
  </si>
  <si>
    <t>Распил ортодонтического аппарата через винт</t>
  </si>
  <si>
    <t>Распломбировка корневого канала ранее леченного пастой</t>
  </si>
  <si>
    <t>Гингивопластика</t>
  </si>
  <si>
    <t>Снятие временной пломбы</t>
  </si>
  <si>
    <t>Трепанация зуба, искусственной коронки</t>
  </si>
  <si>
    <t>Остановка луночного кровотечения без наложения швов методом тампонады</t>
  </si>
  <si>
    <t>Остановка луночного кровотечения без наложения швов с использованием гемостатических материалов</t>
  </si>
  <si>
    <t>Пластика перфорации верхнечелюстной пазухи</t>
  </si>
  <si>
    <t>Наложение шва на слизистую оболочку рта</t>
  </si>
  <si>
    <t>Иссечение свища мягких тканей</t>
  </si>
  <si>
    <t>Снятие послеоперационных швов (лигатур)</t>
  </si>
  <si>
    <t>Гидроорошение при заболевании полости рта и зубов</t>
  </si>
  <si>
    <t>Вакуум-терапия в стоматологии</t>
  </si>
  <si>
    <t>Коррекция съемного ортодонического аппарата</t>
  </si>
  <si>
    <t>Ремонт ортодонического аппарата</t>
  </si>
  <si>
    <t>Изготовление контрольной модели</t>
  </si>
  <si>
    <t>Починка перелома базиса самотвердеющей пластмассой</t>
  </si>
  <si>
    <t>Изготовление дуги вестибулярной с дополнительными изгибами</t>
  </si>
  <si>
    <t>Изготовление кольца ортодонтического</t>
  </si>
  <si>
    <t>Изготовление коронки ортодонтической</t>
  </si>
  <si>
    <t>Изготовление пластинки вестибулярной</t>
  </si>
  <si>
    <t>Изготовление пластинки с заслоном для языка (без кламмеров)</t>
  </si>
  <si>
    <t>Изготовление пластинки с окклюзионными накладками</t>
  </si>
  <si>
    <t>Изготовление дуги вестибулярной</t>
  </si>
  <si>
    <t>Припасовка и наложение ортодонтического аппарата</t>
  </si>
  <si>
    <t>Прием (осмотр, консультация) зубного врача первичный</t>
  </si>
  <si>
    <t>Прием (осмотр, консультация) зубного врача повторный</t>
  </si>
  <si>
    <t>Прием (осмотр, консультация) гигиениста стоматологического первичный</t>
  </si>
  <si>
    <t>Прием (осмотр, консультация) гигиениста стоматологического повторный</t>
  </si>
  <si>
    <t>Диспансерный прием (осмотр, консультация) зубного врача</t>
  </si>
  <si>
    <t>Профилактический прием (осмотр, консультация) зубного врача</t>
  </si>
  <si>
    <t>Число УЕТ</t>
  </si>
  <si>
    <t>Стоимость услуги (руб.)</t>
  </si>
  <si>
    <t>для взрослых</t>
  </si>
  <si>
    <t>для детей</t>
  </si>
  <si>
    <t>взрослый прием</t>
  </si>
  <si>
    <t>детский прием</t>
  </si>
  <si>
    <t>1. Условно-лечебные</t>
  </si>
  <si>
    <t>A06.30.002V</t>
  </si>
  <si>
    <t>A06.30.002D</t>
  </si>
  <si>
    <t>A06.07.010V</t>
  </si>
  <si>
    <t>A06.07.010D</t>
  </si>
  <si>
    <t>A06.07.003V</t>
  </si>
  <si>
    <t>A06.07.003D</t>
  </si>
  <si>
    <t>A25.07.001V</t>
  </si>
  <si>
    <t>A25.07.001D</t>
  </si>
  <si>
    <t>A13.30.007V</t>
  </si>
  <si>
    <t>A13.30.007D</t>
  </si>
  <si>
    <t>B01.065.007V</t>
  </si>
  <si>
    <t>B01.065.007D</t>
  </si>
  <si>
    <t>B01.065.008V</t>
  </si>
  <si>
    <t>B01.065.008D</t>
  </si>
  <si>
    <t>B04.065.005V</t>
  </si>
  <si>
    <t>B04.065.005D</t>
  </si>
  <si>
    <t>B01.065.001V</t>
  </si>
  <si>
    <t>B01.065.002V</t>
  </si>
  <si>
    <t>B04.065.001V</t>
  </si>
  <si>
    <t>B01.067.001V</t>
  </si>
  <si>
    <t>B01.067.001D</t>
  </si>
  <si>
    <t>B01.067.002V</t>
  </si>
  <si>
    <t>B01.067.002D</t>
  </si>
  <si>
    <t>B01.064.003D</t>
  </si>
  <si>
    <t>B01.064.004D</t>
  </si>
  <si>
    <t>B04.064.001D</t>
  </si>
  <si>
    <t>B01.065.003V</t>
  </si>
  <si>
    <t>B01.065.003D</t>
  </si>
  <si>
    <t>B01.065.004V</t>
  </si>
  <si>
    <t>B01.065.004D</t>
  </si>
  <si>
    <t>B04.065.003V</t>
  </si>
  <si>
    <t>B04.065.003D</t>
  </si>
  <si>
    <t>A11.07.011V</t>
  </si>
  <si>
    <t>A11.07.011D</t>
  </si>
  <si>
    <t>A05.07.001V</t>
  </si>
  <si>
    <t>A05.07.001D</t>
  </si>
  <si>
    <t>A11.07.010V</t>
  </si>
  <si>
    <t>A11.07.010D</t>
  </si>
  <si>
    <t>A11.07.022V</t>
  </si>
  <si>
    <t>A11.07.022D</t>
  </si>
  <si>
    <t>A15.07.003V</t>
  </si>
  <si>
    <t>A15.07.003D</t>
  </si>
  <si>
    <t>A16.07.082V</t>
  </si>
  <si>
    <t>A16.07.082D</t>
  </si>
  <si>
    <t>2.2. Лечебные по стоматологии терапевтической и детской</t>
  </si>
  <si>
    <t>A11.07.023V</t>
  </si>
  <si>
    <t>A11.07.023D</t>
  </si>
  <si>
    <t>А16.07.002.001V*</t>
  </si>
  <si>
    <t>А16.07.002.001D*</t>
  </si>
  <si>
    <t>А16.07.002.002V*</t>
  </si>
  <si>
    <t>А16.07.002.002D*</t>
  </si>
  <si>
    <t>А16.07.002.003V*</t>
  </si>
  <si>
    <t>А16.07.002.003D*</t>
  </si>
  <si>
    <t>А16.07.002.004V*</t>
  </si>
  <si>
    <t>А16.07.002.004D*</t>
  </si>
  <si>
    <t>А16.07.002.005V*</t>
  </si>
  <si>
    <t>А16.07.002.005D*</t>
  </si>
  <si>
    <t>А16.07.002.006V*</t>
  </si>
  <si>
    <t>А16.07.002.006D*</t>
  </si>
  <si>
    <t>А16.07.002.007V*</t>
  </si>
  <si>
    <t>А16.07.002.007D*</t>
  </si>
  <si>
    <t>А16.07.002.008V*</t>
  </si>
  <si>
    <t>А16.07.002.008D*</t>
  </si>
  <si>
    <t>А16.07.002.010V*</t>
  </si>
  <si>
    <t>А16.07.002.010D*</t>
  </si>
  <si>
    <t>А16.07.002.011V*</t>
  </si>
  <si>
    <t>А16.07.002.011D*</t>
  </si>
  <si>
    <t>А16.07.002.012V*</t>
  </si>
  <si>
    <t>А16.07.002.012D*</t>
  </si>
  <si>
    <t>А16.07.002.009V*</t>
  </si>
  <si>
    <t>А16.07.002.009D*</t>
  </si>
  <si>
    <t>A16.07.091V</t>
  </si>
  <si>
    <t>A16.07.091D</t>
  </si>
  <si>
    <t>A16.07.092V</t>
  </si>
  <si>
    <t>A16.07.092D</t>
  </si>
  <si>
    <t>A16.07.008.001V</t>
  </si>
  <si>
    <t>A16.07.008.001D</t>
  </si>
  <si>
    <t>A16.07.008.002V</t>
  </si>
  <si>
    <t>A16.07.008.002D</t>
  </si>
  <si>
    <t>А11.07.027V</t>
  </si>
  <si>
    <t>А11.07.027D</t>
  </si>
  <si>
    <t>A16.07.009V</t>
  </si>
  <si>
    <t>A16.07.009D</t>
  </si>
  <si>
    <t>A16.07.010V</t>
  </si>
  <si>
    <t>A16.07.010D</t>
  </si>
  <si>
    <t>A16.07.019V</t>
  </si>
  <si>
    <t>A16.07.019D</t>
  </si>
  <si>
    <t>A16.07.030.001V</t>
  </si>
  <si>
    <t>A16.07.030.001D</t>
  </si>
  <si>
    <t>A16.07.030.002V</t>
  </si>
  <si>
    <t>A16.07.030.002D</t>
  </si>
  <si>
    <t>A16.07.030.003V</t>
  </si>
  <si>
    <t>A16.07.030.003D</t>
  </si>
  <si>
    <t>A16.07.039V</t>
  </si>
  <si>
    <t>A16.07.039D</t>
  </si>
  <si>
    <t>A16.07.082.001V</t>
  </si>
  <si>
    <t>A16.07.082.001D</t>
  </si>
  <si>
    <t>A16.07.082.002V</t>
  </si>
  <si>
    <t>A16.07.082.002D</t>
  </si>
  <si>
    <t>2.3. Лечебные по стоматологии хирургической</t>
  </si>
  <si>
    <t>A11.07.026V</t>
  </si>
  <si>
    <t>A11.07.026D</t>
  </si>
  <si>
    <t>A11.01.019V</t>
  </si>
  <si>
    <t>A11.01.019D</t>
  </si>
  <si>
    <t>A11.03.003V</t>
  </si>
  <si>
    <t>A11.03.003D</t>
  </si>
  <si>
    <t>A15.03.007V</t>
  </si>
  <si>
    <t>A15.03.007D</t>
  </si>
  <si>
    <t>A15.03.011V</t>
  </si>
  <si>
    <t>A15.03.011D</t>
  </si>
  <si>
    <t>A15.04.002D</t>
  </si>
  <si>
    <t>A15.07.001V</t>
  </si>
  <si>
    <t>A15.07.001D</t>
  </si>
  <si>
    <t>A11.07.001V</t>
  </si>
  <si>
    <t>A11.07.001D</t>
  </si>
  <si>
    <t>A11.07.002V</t>
  </si>
  <si>
    <t>A11.07.002D</t>
  </si>
  <si>
    <t>A11.07.005V</t>
  </si>
  <si>
    <t>A11.07.005D</t>
  </si>
  <si>
    <t>A11.07.007V</t>
  </si>
  <si>
    <t>A11.07.007D</t>
  </si>
  <si>
    <t>A11.07.008V</t>
  </si>
  <si>
    <t>A11.07.008D</t>
  </si>
  <si>
    <t>A11.07.009V</t>
  </si>
  <si>
    <t>A11.07.009D</t>
  </si>
  <si>
    <t>Бужирование протоков слюнных желез</t>
  </si>
  <si>
    <t>A11.07.013V</t>
  </si>
  <si>
    <t>A11.07.013D</t>
  </si>
  <si>
    <t>A11.07.014V</t>
  </si>
  <si>
    <t>A11.07.014D</t>
  </si>
  <si>
    <t>A11.07.015V</t>
  </si>
  <si>
    <t>A11.07.015D</t>
  </si>
  <si>
    <t>A11.07.016V</t>
  </si>
  <si>
    <t>A11.07.016D</t>
  </si>
  <si>
    <t>A11.07.018V</t>
  </si>
  <si>
    <t>A11.07.018D</t>
  </si>
  <si>
    <t>A11.07.019V</t>
  </si>
  <si>
    <t>A11.07.019D</t>
  </si>
  <si>
    <t>A11.07.020V</t>
  </si>
  <si>
    <t>A11.07.020D</t>
  </si>
  <si>
    <t>A15.01.003V</t>
  </si>
  <si>
    <t>A15.01.003D</t>
  </si>
  <si>
    <t>А15.07.002V</t>
  </si>
  <si>
    <t>А15.07.002D</t>
  </si>
  <si>
    <t>A16.01.004V</t>
  </si>
  <si>
    <t>A16.01.004D</t>
  </si>
  <si>
    <t>A16.01.008V</t>
  </si>
  <si>
    <t>A16.01.008D</t>
  </si>
  <si>
    <t>A16.07.097V</t>
  </si>
  <si>
    <t>A16.07.097D</t>
  </si>
  <si>
    <t>A16.01.012V</t>
  </si>
  <si>
    <t>A16.01.012D</t>
  </si>
  <si>
    <t>A16.01.016V</t>
  </si>
  <si>
    <t>A16.01.016D</t>
  </si>
  <si>
    <t>A16.01.030V</t>
  </si>
  <si>
    <t>A16.01.030D</t>
  </si>
  <si>
    <t>A16.04.018V</t>
  </si>
  <si>
    <t>A16.04.018D</t>
  </si>
  <si>
    <t>A16.07.095.001V</t>
  </si>
  <si>
    <t>A16.07.095.001D</t>
  </si>
  <si>
    <t>A16.07.095.002V</t>
  </si>
  <si>
    <t>A16.07.095.002D</t>
  </si>
  <si>
    <t>A16.07.001.001V</t>
  </si>
  <si>
    <t>A16.07.001.001D</t>
  </si>
  <si>
    <t>A16.07.001.002V</t>
  </si>
  <si>
    <t>A16.07.001.002D</t>
  </si>
  <si>
    <t>A16.07.001.003V</t>
  </si>
  <si>
    <t>A16.07.001.003D</t>
  </si>
  <si>
    <t>A16.07.024V</t>
  </si>
  <si>
    <t>A16.07.024D</t>
  </si>
  <si>
    <t>A16.07.040V</t>
  </si>
  <si>
    <t>A16.07.040D</t>
  </si>
  <si>
    <t>A16.07.007V</t>
  </si>
  <si>
    <t>A16.07.007D</t>
  </si>
  <si>
    <t>A16.07.011V</t>
  </si>
  <si>
    <t>A16.07.011D</t>
  </si>
  <si>
    <t>A16.07.012V</t>
  </si>
  <si>
    <t>A16.07.012D</t>
  </si>
  <si>
    <t>A16.07.013V</t>
  </si>
  <si>
    <t>A16.07.013D</t>
  </si>
  <si>
    <t>A16.07.014V</t>
  </si>
  <si>
    <t>A16.07.014D</t>
  </si>
  <si>
    <t>A16.07.015V</t>
  </si>
  <si>
    <t>A16.07.015D</t>
  </si>
  <si>
    <t>A16.07.016V</t>
  </si>
  <si>
    <t>A16.07.016D</t>
  </si>
  <si>
    <t>A16.07.017.002V</t>
  </si>
  <si>
    <t>A16.07.017.002D</t>
  </si>
  <si>
    <t>A16.07.026V</t>
  </si>
  <si>
    <t>A16.07.026D</t>
  </si>
  <si>
    <t>A16.07.089V</t>
  </si>
  <si>
    <t>A16.07.089D</t>
  </si>
  <si>
    <t>A16.07.038V</t>
  </si>
  <si>
    <t>A16.07.038D</t>
  </si>
  <si>
    <t>A16.07.042V</t>
  </si>
  <si>
    <t>A16.07.042D</t>
  </si>
  <si>
    <t>A16.07.043V</t>
  </si>
  <si>
    <t>A16.07.043D</t>
  </si>
  <si>
    <t>A16.07.044V</t>
  </si>
  <si>
    <t>A16.07.044D</t>
  </si>
  <si>
    <t>A16.07.096V</t>
  </si>
  <si>
    <t>A16.07.096D</t>
  </si>
  <si>
    <t>A16.07.008.003V</t>
  </si>
  <si>
    <t>A16.07.008.003D</t>
  </si>
  <si>
    <t>A16.07.058V</t>
  </si>
  <si>
    <t>A16.07.058D</t>
  </si>
  <si>
    <t>A16.07.059V</t>
  </si>
  <si>
    <t>A16.07.059D</t>
  </si>
  <si>
    <t>A11.07.025V</t>
  </si>
  <si>
    <t>A11.07.025D</t>
  </si>
  <si>
    <t>A16.22.012V</t>
  </si>
  <si>
    <t>A16.22.012D</t>
  </si>
  <si>
    <t>A16.30.064V</t>
  </si>
  <si>
    <t>A16.30.064D</t>
  </si>
  <si>
    <t>A16.30.069V</t>
  </si>
  <si>
    <t>A16.30.069D</t>
  </si>
  <si>
    <t>2.4. Лечебные по ортодонтии</t>
  </si>
  <si>
    <t>B01.063.001D</t>
  </si>
  <si>
    <t>B01.063.002D</t>
  </si>
  <si>
    <t>B04.063.001D</t>
  </si>
  <si>
    <t>A02.07.004D</t>
  </si>
  <si>
    <t>А23.07.002.027D</t>
  </si>
  <si>
    <t>А02.07.010.001D</t>
  </si>
  <si>
    <t>A23.07.001.001D</t>
  </si>
  <si>
    <t>A23.07.003D</t>
  </si>
  <si>
    <t>A23.07.001.002D</t>
  </si>
  <si>
    <t>A23.07.002.037D</t>
  </si>
  <si>
    <t>A23.07.002.045D</t>
  </si>
  <si>
    <t>A23.07.002.073D</t>
  </si>
  <si>
    <t>A23.07.002.051D</t>
  </si>
  <si>
    <t>A23.07.002.055D</t>
  </si>
  <si>
    <t>A23.07.002.058D</t>
  </si>
  <si>
    <t>A23.07.002.059D</t>
  </si>
  <si>
    <t>A23.07.002.060D</t>
  </si>
  <si>
    <t>A16.07.053.002D</t>
  </si>
  <si>
    <t>2.5. Лечебные по анестезиологии</t>
  </si>
  <si>
    <t>В01.003.001V**</t>
  </si>
  <si>
    <t>В01.003.001D**</t>
  </si>
  <si>
    <t>В01.003.002V**</t>
  </si>
  <si>
    <t>В01.003.002D**</t>
  </si>
  <si>
    <t>В01.003.004V**</t>
  </si>
  <si>
    <t>В01.003.004D**</t>
  </si>
  <si>
    <t>В01.003.004012V **</t>
  </si>
  <si>
    <t>В01.003.004012D **</t>
  </si>
  <si>
    <t>3. Профилактические</t>
  </si>
  <si>
    <t>B04.064.002D</t>
  </si>
  <si>
    <t>B04.065.006V</t>
  </si>
  <si>
    <t>B04.065.006D</t>
  </si>
  <si>
    <t>B04.065.002V</t>
  </si>
  <si>
    <t>B04.065.004V</t>
  </si>
  <si>
    <t>B04.065.004D</t>
  </si>
  <si>
    <t>A03.07.001V</t>
  </si>
  <si>
    <t>A03.07.001D</t>
  </si>
  <si>
    <t>B01.065.005V</t>
  </si>
  <si>
    <t>B01.065.005D</t>
  </si>
  <si>
    <t>B01.065.006V</t>
  </si>
  <si>
    <t>B01.065.006D</t>
  </si>
  <si>
    <t>A12.07.001V</t>
  </si>
  <si>
    <t>A12.07.001D</t>
  </si>
  <si>
    <t>A12.07.003V</t>
  </si>
  <si>
    <t>A12.07.003D</t>
  </si>
  <si>
    <t>A12.07.004V</t>
  </si>
  <si>
    <t>A12.07.004D</t>
  </si>
  <si>
    <t>A11.07.012V</t>
  </si>
  <si>
    <t>A11.07.012D</t>
  </si>
  <si>
    <t>A11.07.024V</t>
  </si>
  <si>
    <t>A11.07.024D</t>
  </si>
  <si>
    <t>A16.07.057V</t>
  </si>
  <si>
    <t>A16.07.057D</t>
  </si>
  <si>
    <t>A16.07.020.001V</t>
  </si>
  <si>
    <t>A16.07.020.001D</t>
  </si>
  <si>
    <t>A16.07.025.001V</t>
  </si>
  <si>
    <t>A16.07.025.001D</t>
  </si>
  <si>
    <t>A22.07.002V</t>
  </si>
  <si>
    <t>A22.07.002D</t>
  </si>
  <si>
    <t>A16.07.051V</t>
  </si>
  <si>
    <t>A16.07.051D</t>
  </si>
  <si>
    <t>B01.054.001V</t>
  </si>
  <si>
    <t>B01.054.001D</t>
  </si>
  <si>
    <t>A17.07.001V</t>
  </si>
  <si>
    <t>A17.07.001D</t>
  </si>
  <si>
    <t>A17.07.003V</t>
  </si>
  <si>
    <t>A17.07.003D</t>
  </si>
  <si>
    <t>A17.07.004V</t>
  </si>
  <si>
    <t>A17.07.004D</t>
  </si>
  <si>
    <t>A17.07.006V</t>
  </si>
  <si>
    <t>A17.07.006D</t>
  </si>
  <si>
    <t>A17.07.007V</t>
  </si>
  <si>
    <t>A17.07.007D</t>
  </si>
  <si>
    <t>A17.07.008V</t>
  </si>
  <si>
    <t>A17.07.008D</t>
  </si>
  <si>
    <t>A17.07.009V</t>
  </si>
  <si>
    <t>A17.07.009D</t>
  </si>
  <si>
    <t>A17.07.010V</t>
  </si>
  <si>
    <t>A17.07.010D</t>
  </si>
  <si>
    <t>A17.07.011V</t>
  </si>
  <si>
    <t>A17.07.011D</t>
  </si>
  <si>
    <t>A17.07.012V</t>
  </si>
  <si>
    <t>A17.07.012D</t>
  </si>
  <si>
    <t>A20.07.001V</t>
  </si>
  <si>
    <t>A20.07.001D</t>
  </si>
  <si>
    <t>А21.07.001V</t>
  </si>
  <si>
    <t>А21.07.001D</t>
  </si>
  <si>
    <t>A22.07.005V</t>
  </si>
  <si>
    <t>A22.07.005D</t>
  </si>
  <si>
    <t>A22.07.007V</t>
  </si>
  <si>
    <t>A22.07.007D</t>
  </si>
  <si>
    <t>к Тарифному соглашению</t>
  </si>
  <si>
    <t>Таблица 1</t>
  </si>
  <si>
    <t>Стоимость 1 условной единицы трудоемкости (руб.)</t>
  </si>
  <si>
    <t>Виды стоматологичекой помощи</t>
  </si>
  <si>
    <t xml:space="preserve">2.1. Лечебные по стоматологии </t>
  </si>
  <si>
    <t>3.1. Профилактические Профессиональная гигиена</t>
  </si>
  <si>
    <t>3.2. Профилактические Физиотерапия в стоматологии</t>
  </si>
  <si>
    <t>стоимость УЕТ (руб.)</t>
  </si>
  <si>
    <t>Таблица 2</t>
  </si>
  <si>
    <t>Классификатор медицинских услуг по оказанию первичной медико-санитарной специализированной помощи, оказанной в амбулаторных условиях, выраженной в УЕТ</t>
  </si>
  <si>
    <t>Наименование услуги</t>
  </si>
  <si>
    <t>Примечания</t>
  </si>
  <si>
    <t>1 Условно-лечебные</t>
  </si>
  <si>
    <t xml:space="preserve">Описание и интерпретация рентгенографических изображений </t>
  </si>
  <si>
    <t xml:space="preserve"> -</t>
  </si>
  <si>
    <t>2.Лечебные</t>
  </si>
  <si>
    <t>2.1 Лечебные по стоматологии</t>
  </si>
  <si>
    <t>B01.003.004.002V</t>
  </si>
  <si>
    <t>В01.003.004.002D</t>
  </si>
  <si>
    <t>B01.003.004.004V</t>
  </si>
  <si>
    <t>B01.003.004.004D</t>
  </si>
  <si>
    <t>B01.003.004.005V</t>
  </si>
  <si>
    <t>B01.003.004.005D</t>
  </si>
  <si>
    <t>2.2 Лечебные по стоматологии терапевтической и детской</t>
  </si>
  <si>
    <t xml:space="preserve">Восстановление зуба пломбой I, II, III, V, VI класс по Блэку с использованием стоматологических цементов </t>
  </si>
  <si>
    <t xml:space="preserve">Восстановление зуба пломбой I, II, III, V, VI класс по Блэку с использование материалов химического отверждения </t>
  </si>
  <si>
    <t xml:space="preserve">Восстановление зуба пломбой с нарушением контактного пункта II, III класс по Блэку с использованием стоматологических цементов </t>
  </si>
  <si>
    <t xml:space="preserve">Восстановление зуба пломбой с нарушением контактного пункта II, III класс по Блэку с использованием материалов химического отверждения </t>
  </si>
  <si>
    <t xml:space="preserve">Восстановление зуба пломбой пломбой IV класс по Блэку с использованием стеклоиномерных цементов </t>
  </si>
  <si>
    <t xml:space="preserve">Восстановление зуба пломбой пломбой IV класс по Блэку с использованием материалов химического отверждения </t>
  </si>
  <si>
    <t xml:space="preserve">Восстановление зуба пломбой из амальгамы I, V класс по Блэку </t>
  </si>
  <si>
    <t xml:space="preserve">Восстановление зуба пломбой из амальгамы II класс по Блэку </t>
  </si>
  <si>
    <t xml:space="preserve">Восстановление зуба пломбой I, V, VI класс по Блэку с использованием материалов из фотополимеров </t>
  </si>
  <si>
    <t xml:space="preserve">Восстановление зуба пломбой с нарушением контактного пункта II, III класс по Блэку с использованием материалов из фотополимеров </t>
  </si>
  <si>
    <t xml:space="preserve">Восстановление зуба пломбой IV класс по Блэку с использованием материалов из фотополимеров </t>
  </si>
  <si>
    <t xml:space="preserve">Временное шинирование при заболеваниях пародонта </t>
  </si>
  <si>
    <t xml:space="preserve">Закрытый кюретаж при заболеваниях пародонта в области зуба </t>
  </si>
  <si>
    <t>Распломбировка одного корневого канала ранее леченного фосфатцементом/резорцин-формальдегидным методом</t>
  </si>
  <si>
    <t>2.3 Лечебные по стоматологии хирургической</t>
  </si>
  <si>
    <t xml:space="preserve">Наложение шины при переломах костей </t>
  </si>
  <si>
    <t>A15.04.002V</t>
  </si>
  <si>
    <t xml:space="preserve">Хирургическая обработка раны или инфицированной ткани </t>
  </si>
  <si>
    <t xml:space="preserve">Сшивание кожи и подкожной клетчатки </t>
  </si>
  <si>
    <t xml:space="preserve">Лоскутная операция в полости рта </t>
  </si>
  <si>
    <t xml:space="preserve">Коррекция объема и формы альвеолярного отростка </t>
  </si>
  <si>
    <t xml:space="preserve">Открытый кюретаж при заболеваниях пародонта в области зуба </t>
  </si>
  <si>
    <t>2.4 Лечебные по ортодонтии</t>
  </si>
  <si>
    <t>A02.07.010D</t>
  </si>
  <si>
    <t>2.5 Лечебные по анестезиологии</t>
  </si>
  <si>
    <t>B01.003.004.009V **</t>
  </si>
  <si>
    <t>B01.003.004.009D **</t>
  </si>
  <si>
    <t>B01.003.004.010V **</t>
  </si>
  <si>
    <t>B01.003.004.010D **</t>
  </si>
  <si>
    <t>3 Профилактические</t>
  </si>
  <si>
    <t>3.1 Профессиональная гигиена</t>
  </si>
  <si>
    <t xml:space="preserve">Профессиональная гигиена полости рта и зубов </t>
  </si>
  <si>
    <t xml:space="preserve">Удаление наддесневых и поддесневых зубных отложений в области зуба ручным методом </t>
  </si>
  <si>
    <t xml:space="preserve">Ультразвуковое удаление наддесневых и поддесневых зубных отложений в области зуба </t>
  </si>
  <si>
    <t xml:space="preserve">Местное применение реминерализующих препаратов в области зуба </t>
  </si>
  <si>
    <t>3.2 Физиотерапия в стоматологии</t>
  </si>
  <si>
    <t>Примечания:</t>
  </si>
  <si>
    <t>&lt;*&gt; Включает формирование кариозной полости и медикаментозную обработку</t>
  </si>
  <si>
    <t>&lt;**&gt; Услуги по анестезиологии осуществляются только по медицинским показаниям</t>
  </si>
  <si>
    <t xml:space="preserve"> 1 При первичном и профилактическом приемах; дополнительно по показаниям: </t>
  </si>
  <si>
    <t xml:space="preserve">при диспансерном наблюдении (при наличии зубного налёта, при высокой  интенсивности кариеса), после обучения гигиене полости рта, при </t>
  </si>
  <si>
    <t>лечении пародонта, после контролируемой  чистки  зубов. До 5 лет – индекс Кузьминой; старше  5 лет и взрослые - Грина-Вермиллиона.</t>
  </si>
  <si>
    <t xml:space="preserve"> 2 Врач-стоматолог имеет право лишь интерпретировать снимки, но не делать их описание (приказ МТ и СЗ РФ "Об утверждении </t>
  </si>
  <si>
    <t>профессионального стандарта "Врач-стоматолог" № 227 от 10.05.2016).</t>
  </si>
  <si>
    <t>3 Установочная люминисцентная диагностика(онкоскрининг) слизистой рта (визилайт или аналоги, аппарат АФТили аналоги).</t>
  </si>
  <si>
    <t>4 Одного квадранта</t>
  </si>
  <si>
    <t>5 Одного квадранта, включает весь алгоритм согласно клиническим рекомендациям. Проводится:</t>
  </si>
  <si>
    <t xml:space="preserve"> - перед хирургической операцией при неудовлетворительном ГИ;</t>
  </si>
  <si>
    <t xml:space="preserve"> - при ортодонтическом лечении 1 раз в 3 мес.;</t>
  </si>
  <si>
    <t xml:space="preserve"> - перед герметизацией фиссур;</t>
  </si>
  <si>
    <t xml:space="preserve"> - перед реминерализующей. и  фторпрофилактикой;</t>
  </si>
  <si>
    <t xml:space="preserve"> - при заболевании пародонта, в зависимости от стадии (до 4-х раз в год).</t>
  </si>
  <si>
    <t>6 Включая полирование пломбы</t>
  </si>
  <si>
    <t xml:space="preserve">7 Включает удаление размягченного и пигментированного дентина, формирование полости, финирование, промывание и пломбирование </t>
  </si>
  <si>
    <t>полости. Протезирование вкладками, коронками или винирами проводится на возмездной основе.</t>
  </si>
  <si>
    <t>8 Трех зубов</t>
  </si>
  <si>
    <t>9 Одного зуба</t>
  </si>
  <si>
    <t>10 На одной челюсти</t>
  </si>
  <si>
    <t>11 Без наложения швов</t>
  </si>
  <si>
    <t>12 Один шов</t>
  </si>
  <si>
    <t>13 Без учета анестезии.</t>
  </si>
  <si>
    <t>14 В области двух-трех зубов</t>
  </si>
  <si>
    <t>15 В области одного-двух зубов</t>
  </si>
  <si>
    <t>16 Не более 2 раз в год, при индексе больше 0,7 по Грину-Вермиллиону и больше 0,5 по Кузьминой</t>
  </si>
  <si>
    <t>Дополнительные разъяснения:</t>
  </si>
  <si>
    <t>1. Первичный прием – обращение пациента первый раз в текущем календарном году по поводу определенного заболевания. При этом хронические заболевания учитываются только раз  в году. При обращении по поводу   обострения этих заболеваний  диагноз не регистрируется. У  одного  пациента  в течении года может быть зарегистрировано  несколько стоматологических заболеваний, то есть может быть несколько первичных приемов у врача.</t>
  </si>
  <si>
    <t>2. Повторный прием – повторное обращение пациента в текущем календарном году по поводу одного и того же заболевания.</t>
  </si>
  <si>
    <t>3. Диспансерный прием – обращение пациента в текущем календарном году при наличии «Контрольной карты диспансерного наблюдения» (Ф №030/у).</t>
  </si>
  <si>
    <t>4. Профилактический прием – обращение пациента в текущем календарном году с профилактической целью (здоровые и ранее санированные лица).</t>
  </si>
  <si>
    <t>5. Учет труда врачей стоматологического профиля проводится по условным единицам трудоемкости (далее - УЕТ). За 1 УЕТ принят объем работы врача, необходимый для наложения пломбы при среднем кариесе, и равный 10 минутам.</t>
  </si>
  <si>
    <t>6. Услуги по физиотерапии учитываются при оказании их врачом-стоматологом (терапевтом, хирургом, врачом-стоматологом-детским или  медицинской сестрой (прошедшими подготовку по физиотерапии).</t>
  </si>
  <si>
    <t>7. Услуги зубного техника учитываются  при сдаче врачом-ортодонтом зуботехнической конструкции пациенту, но  к УЕТ врачу-ортодонту  не добавляются.</t>
  </si>
  <si>
    <t>Приложение 7</t>
  </si>
  <si>
    <t>Стоимость УЕТ и классификатор медицинских услуг по оказанию первичной медико-санитарной специализированной стоматологической помощи, оказанной в амбулаторных условиях, выраженной в УЕТ, в том числе при оказании медицинской помощи лицам, застрахованным на территории других субъектов Российской Федерации</t>
  </si>
  <si>
    <t>по реализации Московской областной программы ОМС на 2022 год</t>
  </si>
  <si>
    <r>
      <t>применение: с отчетного периода -</t>
    </r>
    <r>
      <rPr>
        <b/>
        <sz val="11"/>
        <color rgb="FFFF0000"/>
        <rFont val="Times New Roman"/>
        <family val="1"/>
        <charset val="204"/>
      </rPr>
      <t xml:space="preserve"> январь 2022 года</t>
    </r>
  </si>
  <si>
    <t>-</t>
  </si>
  <si>
    <t>рассмотрены Комиссией по разработке Московской областной программы ОМС 27.01.2022 (протокол № 128)</t>
  </si>
  <si>
    <t>от 27.01.2022</t>
  </si>
  <si>
    <t>короткий код</t>
  </si>
  <si>
    <t>A16.07.002.001</t>
  </si>
  <si>
    <t>Кариес к02.1 фотопломба</t>
  </si>
  <si>
    <t>код номенклатуры</t>
  </si>
  <si>
    <t>наименование</t>
  </si>
  <si>
    <t>B04.065.006</t>
  </si>
  <si>
    <t>профилактика взрослые</t>
  </si>
  <si>
    <t>Инфильтрационная (прводниковая) анестезия</t>
  </si>
  <si>
    <t>Лечение кариеса 2х зубов в пределах одного сегмента</t>
  </si>
  <si>
    <t>Лечение пульпита молочного зуба 1е пос</t>
  </si>
  <si>
    <t>Итого</t>
  </si>
  <si>
    <t>Лечение пульпита молочного зуба 2е пос</t>
  </si>
  <si>
    <t>Лечение пульпита молочного зуба 3е пос</t>
  </si>
  <si>
    <t>Лечение пульпита пост зуба 3 канала 2е пос</t>
  </si>
  <si>
    <t>Лечение пульпита пост зуба 3 канала 3е пос</t>
  </si>
  <si>
    <t>кол.услуг</t>
  </si>
  <si>
    <t>наименование услуги</t>
  </si>
  <si>
    <t>Число УЕТ в 1 услуге</t>
  </si>
  <si>
    <t>всего УЕТ</t>
  </si>
  <si>
    <t>Минут на выполнение услуги</t>
  </si>
  <si>
    <t>всего минут</t>
  </si>
  <si>
    <t>Аппликационная анестезия*</t>
  </si>
  <si>
    <t>Инфильтрационная анестезия*</t>
  </si>
  <si>
    <t>Лечение пульпита 3х канального постоянного зуба 1е пос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</si>
</sst>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"/>
  </numFmts>
  <fonts count="4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ang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Helv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5">
    <xf numFmtId="0" fontId="0" fillId="0" borderId="0"/>
    <xf numFmtId="0" fontId="9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13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2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3" borderId="0" applyNumberFormat="0" applyBorder="0" applyAlignment="0" applyProtection="0"/>
    <xf numFmtId="0" fontId="15" fillId="19" borderId="0" applyNumberFormat="0" applyBorder="0" applyAlignment="0" applyProtection="0"/>
    <xf numFmtId="0" fontId="16" fillId="0" borderId="0" applyNumberFormat="0" applyAlignment="0"/>
    <xf numFmtId="0" fontId="9" fillId="0" borderId="0"/>
    <xf numFmtId="0" fontId="17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9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20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21" fillId="0" borderId="0"/>
    <xf numFmtId="0" fontId="9" fillId="0" borderId="0"/>
    <xf numFmtId="0" fontId="7" fillId="0" borderId="0"/>
    <xf numFmtId="0" fontId="14" fillId="0" borderId="0"/>
    <xf numFmtId="0" fontId="9" fillId="0" borderId="0"/>
    <xf numFmtId="9" fontId="9" fillId="0" borderId="0" applyNumberFormat="0" applyFill="0" applyBorder="0" applyAlignment="0" applyProtection="0"/>
    <xf numFmtId="0" fontId="22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24" fillId="0" borderId="0" xfId="100" applyFont="1" applyAlignment="1">
      <alignment vertical="center"/>
    </xf>
    <xf numFmtId="0" fontId="24" fillId="0" borderId="0" xfId="100" applyFont="1" applyAlignment="1">
      <alignment vertical="center" wrapText="1"/>
    </xf>
    <xf numFmtId="0" fontId="11" fillId="0" borderId="0" xfId="99" applyFont="1" applyAlignment="1">
      <alignment vertical="center" wrapText="1"/>
    </xf>
    <xf numFmtId="0" fontId="11" fillId="0" borderId="0" xfId="5" applyFont="1" applyAlignment="1">
      <alignment horizontal="right" vertical="center"/>
    </xf>
    <xf numFmtId="0" fontId="3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42" applyFont="1" applyAlignment="1">
      <alignment vertical="center" wrapText="1"/>
    </xf>
    <xf numFmtId="0" fontId="11" fillId="0" borderId="0" xfId="3" applyFont="1" applyAlignment="1">
      <alignment horizontal="right" vertical="center"/>
    </xf>
    <xf numFmtId="0" fontId="11" fillId="0" borderId="0" xfId="100" applyFont="1" applyAlignment="1">
      <alignment vertical="center"/>
    </xf>
    <xf numFmtId="0" fontId="25" fillId="0" borderId="0" xfId="100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14" fontId="11" fillId="0" borderId="0" xfId="5" applyNumberFormat="1" applyFont="1" applyAlignment="1">
      <alignment horizontal="right" vertical="center"/>
    </xf>
    <xf numFmtId="0" fontId="33" fillId="0" borderId="5" xfId="101" applyFont="1" applyBorder="1" applyAlignment="1">
      <alignment vertical="center"/>
    </xf>
    <xf numFmtId="0" fontId="33" fillId="0" borderId="5" xfId="101" applyFont="1" applyBorder="1" applyAlignment="1">
      <alignment vertical="center" wrapText="1"/>
    </xf>
    <xf numFmtId="0" fontId="33" fillId="0" borderId="0" xfId="101" applyFont="1" applyAlignment="1">
      <alignment vertical="center" wrapText="1"/>
    </xf>
    <xf numFmtId="0" fontId="34" fillId="0" borderId="0" xfId="101" applyFont="1" applyAlignment="1">
      <alignment vertical="center" wrapText="1"/>
    </xf>
    <xf numFmtId="0" fontId="26" fillId="0" borderId="6" xfId="102" applyFont="1" applyBorder="1" applyAlignment="1">
      <alignment horizontal="left" vertical="center" wrapText="1"/>
    </xf>
    <xf numFmtId="0" fontId="11" fillId="0" borderId="7" xfId="102" applyFont="1" applyBorder="1" applyAlignment="1">
      <alignment horizontal="center" vertical="center" wrapText="1"/>
    </xf>
    <xf numFmtId="0" fontId="11" fillId="0" borderId="8" xfId="102" applyFont="1" applyBorder="1" applyAlignment="1">
      <alignment horizontal="center" vertical="center" wrapText="1"/>
    </xf>
    <xf numFmtId="4" fontId="11" fillId="0" borderId="8" xfId="102" applyNumberFormat="1" applyFont="1" applyBorder="1" applyAlignment="1">
      <alignment horizontal="center" vertical="center" wrapText="1"/>
    </xf>
    <xf numFmtId="165" fontId="11" fillId="0" borderId="8" xfId="102" applyNumberFormat="1" applyFont="1" applyBorder="1" applyAlignment="1">
      <alignment horizontal="center" vertical="center" wrapText="1"/>
    </xf>
    <xf numFmtId="3" fontId="11" fillId="0" borderId="9" xfId="102" applyNumberFormat="1" applyFont="1" applyBorder="1" applyAlignment="1">
      <alignment horizontal="center" vertical="center" wrapText="1"/>
    </xf>
    <xf numFmtId="0" fontId="26" fillId="0" borderId="10" xfId="102" applyFont="1" applyBorder="1" applyAlignment="1">
      <alignment horizontal="left" vertical="center" wrapText="1"/>
    </xf>
    <xf numFmtId="0" fontId="26" fillId="0" borderId="0" xfId="102" applyFont="1" applyAlignment="1">
      <alignment horizontal="left" vertical="center" wrapText="1"/>
    </xf>
    <xf numFmtId="4" fontId="25" fillId="0" borderId="0" xfId="102" applyNumberFormat="1" applyFont="1" applyAlignment="1">
      <alignment vertical="center"/>
    </xf>
    <xf numFmtId="0" fontId="28" fillId="0" borderId="0" xfId="100" applyFont="1" applyAlignment="1">
      <alignment vertical="center" wrapText="1"/>
    </xf>
    <xf numFmtId="3" fontId="11" fillId="0" borderId="0" xfId="100" applyNumberFormat="1" applyFont="1" applyAlignment="1">
      <alignment horizontal="center" vertical="center"/>
    </xf>
    <xf numFmtId="0" fontId="33" fillId="0" borderId="0" xfId="101" applyFont="1" applyAlignment="1">
      <alignment vertical="center"/>
    </xf>
    <xf numFmtId="49" fontId="23" fillId="0" borderId="24" xfId="100" applyNumberFormat="1" applyFont="1" applyBorder="1" applyAlignment="1">
      <alignment horizontal="left" vertical="center" wrapText="1"/>
    </xf>
    <xf numFmtId="49" fontId="23" fillId="0" borderId="1" xfId="100" applyNumberFormat="1" applyFont="1" applyBorder="1" applyAlignment="1">
      <alignment horizontal="left" vertical="center" wrapText="1"/>
    </xf>
    <xf numFmtId="49" fontId="23" fillId="0" borderId="2" xfId="100" applyNumberFormat="1" applyFont="1" applyBorder="1" applyAlignment="1">
      <alignment horizontal="left" vertical="center" wrapText="1"/>
    </xf>
    <xf numFmtId="0" fontId="24" fillId="0" borderId="30" xfId="100" applyFont="1" applyBorder="1" applyAlignment="1">
      <alignment horizontal="left" vertical="center" wrapText="1"/>
    </xf>
    <xf numFmtId="0" fontId="24" fillId="0" borderId="29" xfId="100" applyFont="1" applyBorder="1" applyAlignment="1">
      <alignment horizontal="right" vertical="center" wrapText="1"/>
    </xf>
    <xf numFmtId="0" fontId="24" fillId="0" borderId="30" xfId="100" applyFont="1" applyBorder="1" applyAlignment="1">
      <alignment horizontal="right" vertical="center" wrapText="1"/>
    </xf>
    <xf numFmtId="0" fontId="24" fillId="0" borderId="25" xfId="100" applyFont="1" applyBorder="1" applyAlignment="1">
      <alignment horizontal="left" vertical="center" wrapText="1"/>
    </xf>
    <xf numFmtId="0" fontId="24" fillId="0" borderId="24" xfId="100" applyFont="1" applyBorder="1" applyAlignment="1">
      <alignment horizontal="right" vertical="center" wrapText="1"/>
    </xf>
    <xf numFmtId="0" fontId="24" fillId="0" borderId="25" xfId="100" applyFont="1" applyBorder="1" applyAlignment="1">
      <alignment horizontal="right" vertical="center" wrapText="1"/>
    </xf>
    <xf numFmtId="49" fontId="23" fillId="0" borderId="3" xfId="100" applyNumberFormat="1" applyFont="1" applyBorder="1" applyAlignment="1">
      <alignment horizontal="left" vertical="center" wrapText="1"/>
    </xf>
    <xf numFmtId="0" fontId="24" fillId="0" borderId="28" xfId="100" applyFont="1" applyBorder="1" applyAlignment="1">
      <alignment horizontal="left" vertical="center" wrapText="1"/>
    </xf>
    <xf numFmtId="0" fontId="24" fillId="0" borderId="27" xfId="100" applyFont="1" applyBorder="1" applyAlignment="1">
      <alignment horizontal="right" vertical="center" wrapText="1"/>
    </xf>
    <xf numFmtId="0" fontId="24" fillId="0" borderId="28" xfId="100" applyFont="1" applyBorder="1" applyAlignment="1">
      <alignment horizontal="right" vertical="center" wrapText="1"/>
    </xf>
    <xf numFmtId="0" fontId="35" fillId="0" borderId="0" xfId="100" applyFont="1" applyAlignment="1">
      <alignment vertical="center"/>
    </xf>
    <xf numFmtId="0" fontId="28" fillId="0" borderId="0" xfId="100" applyFont="1" applyAlignment="1">
      <alignment vertical="center"/>
    </xf>
    <xf numFmtId="0" fontId="28" fillId="0" borderId="0" xfId="100" applyFont="1"/>
    <xf numFmtId="0" fontId="23" fillId="0" borderId="0" xfId="100" applyFont="1" applyAlignment="1">
      <alignment vertical="center"/>
    </xf>
    <xf numFmtId="0" fontId="28" fillId="0" borderId="0" xfId="100" applyFont="1" applyAlignment="1">
      <alignment horizontal="center" vertical="center" wrapText="1"/>
    </xf>
    <xf numFmtId="0" fontId="35" fillId="0" borderId="0" xfId="100" applyFont="1" applyAlignment="1">
      <alignment vertical="center" wrapText="1"/>
    </xf>
    <xf numFmtId="0" fontId="28" fillId="0" borderId="0" xfId="0" applyFont="1"/>
    <xf numFmtId="0" fontId="24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3" fontId="11" fillId="0" borderId="0" xfId="5" applyNumberFormat="1" applyFont="1" applyAlignment="1">
      <alignment horizontal="right" vertical="center"/>
    </xf>
    <xf numFmtId="0" fontId="30" fillId="0" borderId="0" xfId="99" applyFont="1" applyAlignment="1">
      <alignment vertical="center" wrapText="1"/>
    </xf>
    <xf numFmtId="0" fontId="30" fillId="0" borderId="0" xfId="99" applyFont="1" applyAlignment="1">
      <alignment horizontal="center" vertical="center" wrapText="1"/>
    </xf>
    <xf numFmtId="3" fontId="31" fillId="0" borderId="0" xfId="100" applyNumberFormat="1" applyFont="1" applyAlignment="1">
      <alignment horizontal="center" vertical="center"/>
    </xf>
    <xf numFmtId="3" fontId="11" fillId="0" borderId="0" xfId="99" applyNumberFormat="1" applyFont="1" applyAlignment="1">
      <alignment horizontal="center" vertical="center"/>
    </xf>
    <xf numFmtId="3" fontId="11" fillId="0" borderId="0" xfId="42" applyNumberFormat="1" applyFont="1" applyAlignment="1">
      <alignment horizontal="center" vertical="center"/>
    </xf>
    <xf numFmtId="0" fontId="27" fillId="0" borderId="19" xfId="100" applyFont="1" applyBorder="1" applyAlignment="1">
      <alignment horizontal="center" vertical="center" wrapText="1"/>
    </xf>
    <xf numFmtId="0" fontId="27" fillId="0" borderId="13" xfId="100" applyFont="1" applyBorder="1" applyAlignment="1">
      <alignment horizontal="center" vertical="center" wrapText="1"/>
    </xf>
    <xf numFmtId="3" fontId="27" fillId="0" borderId="19" xfId="100" applyNumberFormat="1" applyFont="1" applyBorder="1" applyAlignment="1">
      <alignment horizontal="center" vertical="center" wrapText="1"/>
    </xf>
    <xf numFmtId="3" fontId="27" fillId="0" borderId="13" xfId="100" applyNumberFormat="1" applyFont="1" applyBorder="1" applyAlignment="1">
      <alignment horizontal="center" vertical="center" wrapText="1"/>
    </xf>
    <xf numFmtId="0" fontId="23" fillId="0" borderId="0" xfId="0" applyFont="1"/>
    <xf numFmtId="0" fontId="27" fillId="0" borderId="0" xfId="3" applyFont="1" applyAlignment="1">
      <alignment vertical="center"/>
    </xf>
    <xf numFmtId="0" fontId="30" fillId="0" borderId="0" xfId="99" applyFont="1" applyAlignment="1">
      <alignment vertical="center"/>
    </xf>
    <xf numFmtId="0" fontId="12" fillId="0" borderId="0" xfId="100" applyFont="1" applyAlignment="1">
      <alignment vertical="center"/>
    </xf>
    <xf numFmtId="3" fontId="31" fillId="0" borderId="0" xfId="3" applyNumberFormat="1" applyFont="1" applyAlignment="1">
      <alignment horizontal="center" vertical="center" wrapText="1"/>
    </xf>
    <xf numFmtId="3" fontId="11" fillId="0" borderId="0" xfId="5" applyNumberFormat="1" applyFont="1" applyAlignment="1">
      <alignment horizontal="center" vertical="center"/>
    </xf>
    <xf numFmtId="3" fontId="34" fillId="0" borderId="0" xfId="101" applyNumberFormat="1" applyFont="1" applyAlignment="1">
      <alignment vertical="center" wrapText="1"/>
    </xf>
    <xf numFmtId="3" fontId="11" fillId="0" borderId="8" xfId="102" applyNumberFormat="1" applyFont="1" applyBorder="1" applyAlignment="1">
      <alignment horizontal="center" vertical="center" wrapText="1"/>
    </xf>
    <xf numFmtId="0" fontId="28" fillId="0" borderId="0" xfId="100" applyFont="1" applyAlignment="1">
      <alignment horizontal="justify" vertical="center"/>
    </xf>
    <xf numFmtId="0" fontId="28" fillId="0" borderId="0" xfId="100" applyFont="1" applyAlignment="1">
      <alignment horizontal="justify" vertical="center" wrapText="1"/>
    </xf>
    <xf numFmtId="3" fontId="28" fillId="0" borderId="0" xfId="100" applyNumberFormat="1" applyFont="1" applyAlignment="1">
      <alignment vertical="center"/>
    </xf>
    <xf numFmtId="3" fontId="28" fillId="0" borderId="0" xfId="100" applyNumberFormat="1" applyFont="1" applyAlignment="1">
      <alignment horizontal="center" vertical="center"/>
    </xf>
    <xf numFmtId="0" fontId="28" fillId="0" borderId="18" xfId="100" applyFont="1" applyBorder="1" applyAlignment="1">
      <alignment vertical="center"/>
    </xf>
    <xf numFmtId="0" fontId="28" fillId="0" borderId="8" xfId="100" applyFont="1" applyBorder="1" applyAlignment="1">
      <alignment vertical="center"/>
    </xf>
    <xf numFmtId="0" fontId="28" fillId="0" borderId="9" xfId="100" applyFont="1" applyBorder="1" applyAlignment="1">
      <alignment vertical="center" wrapText="1"/>
    </xf>
    <xf numFmtId="0" fontId="28" fillId="0" borderId="18" xfId="100" applyFont="1" applyBorder="1" applyAlignment="1">
      <alignment horizontal="right" vertical="center" wrapText="1"/>
    </xf>
    <xf numFmtId="0" fontId="28" fillId="0" borderId="9" xfId="100" applyFont="1" applyBorder="1" applyAlignment="1">
      <alignment horizontal="right" vertical="center" wrapText="1"/>
    </xf>
    <xf numFmtId="0" fontId="28" fillId="0" borderId="24" xfId="100" applyFont="1" applyBorder="1" applyAlignment="1">
      <alignment vertical="center"/>
    </xf>
    <xf numFmtId="0" fontId="28" fillId="0" borderId="1" xfId="100" applyFont="1" applyBorder="1" applyAlignment="1">
      <alignment vertical="center"/>
    </xf>
    <xf numFmtId="0" fontId="28" fillId="0" borderId="25" xfId="100" applyFont="1" applyBorder="1" applyAlignment="1">
      <alignment vertical="center" wrapText="1"/>
    </xf>
    <xf numFmtId="0" fontId="28" fillId="0" borderId="24" xfId="100" applyFont="1" applyBorder="1" applyAlignment="1">
      <alignment horizontal="right" vertical="center" wrapText="1"/>
    </xf>
    <xf numFmtId="0" fontId="28" fillId="0" borderId="25" xfId="100" applyFont="1" applyBorder="1" applyAlignment="1">
      <alignment horizontal="right" vertical="center" wrapText="1"/>
    </xf>
    <xf numFmtId="0" fontId="28" fillId="0" borderId="24" xfId="100" applyFont="1" applyBorder="1" applyAlignment="1">
      <alignment horizontal="right" vertical="center"/>
    </xf>
    <xf numFmtId="0" fontId="28" fillId="0" borderId="25" xfId="100" applyFont="1" applyBorder="1" applyAlignment="1">
      <alignment horizontal="right" vertical="center"/>
    </xf>
    <xf numFmtId="0" fontId="28" fillId="0" borderId="19" xfId="100" applyFont="1" applyBorder="1" applyAlignment="1">
      <alignment vertical="center"/>
    </xf>
    <xf numFmtId="0" fontId="28" fillId="0" borderId="12" xfId="100" applyFont="1" applyBorder="1" applyAlignment="1">
      <alignment vertical="center"/>
    </xf>
    <xf numFmtId="0" fontId="28" fillId="0" borderId="13" xfId="100" applyFont="1" applyBorder="1" applyAlignment="1">
      <alignment vertical="center" wrapText="1"/>
    </xf>
    <xf numFmtId="0" fontId="28" fillId="0" borderId="19" xfId="100" applyFont="1" applyBorder="1" applyAlignment="1">
      <alignment horizontal="right" vertical="center" wrapText="1"/>
    </xf>
    <xf numFmtId="0" fontId="28" fillId="0" borderId="13" xfId="100" applyFont="1" applyBorder="1" applyAlignment="1">
      <alignment horizontal="right" vertical="center" wrapText="1"/>
    </xf>
    <xf numFmtId="0" fontId="28" fillId="0" borderId="27" xfId="100" applyFont="1" applyBorder="1" applyAlignment="1">
      <alignment horizontal="right" vertical="center" wrapText="1"/>
    </xf>
    <xf numFmtId="0" fontId="28" fillId="0" borderId="28" xfId="100" applyFont="1" applyBorder="1" applyAlignment="1">
      <alignment horizontal="right" vertical="center" wrapText="1"/>
    </xf>
    <xf numFmtId="0" fontId="28" fillId="0" borderId="29" xfId="100" applyFont="1" applyBorder="1" applyAlignment="1">
      <alignment vertical="center"/>
    </xf>
    <xf numFmtId="0" fontId="28" fillId="0" borderId="2" xfId="100" applyFont="1" applyBorder="1" applyAlignment="1">
      <alignment vertical="center"/>
    </xf>
    <xf numFmtId="0" fontId="28" fillId="0" borderId="30" xfId="100" applyFont="1" applyBorder="1" applyAlignment="1">
      <alignment vertical="center" wrapText="1"/>
    </xf>
    <xf numFmtId="0" fontId="28" fillId="0" borderId="29" xfId="100" applyFont="1" applyBorder="1" applyAlignment="1">
      <alignment horizontal="right" vertical="center" wrapText="1"/>
    </xf>
    <xf numFmtId="0" fontId="28" fillId="0" borderId="30" xfId="100" applyFont="1" applyBorder="1" applyAlignment="1">
      <alignment horizontal="right" vertical="center" wrapText="1"/>
    </xf>
    <xf numFmtId="0" fontId="28" fillId="0" borderId="27" xfId="100" applyFont="1" applyBorder="1" applyAlignment="1">
      <alignment vertical="center"/>
    </xf>
    <xf numFmtId="0" fontId="28" fillId="0" borderId="3" xfId="100" applyFont="1" applyBorder="1" applyAlignment="1">
      <alignment vertical="center"/>
    </xf>
    <xf numFmtId="0" fontId="28" fillId="0" borderId="28" xfId="100" applyFont="1" applyBorder="1" applyAlignment="1">
      <alignment vertical="center" wrapText="1"/>
    </xf>
    <xf numFmtId="0" fontId="28" fillId="0" borderId="29" xfId="100" applyFont="1" applyBorder="1" applyAlignment="1">
      <alignment horizontal="right" vertical="center"/>
    </xf>
    <xf numFmtId="0" fontId="28" fillId="0" borderId="27" xfId="100" applyFont="1" applyBorder="1" applyAlignment="1">
      <alignment horizontal="right" vertical="center"/>
    </xf>
    <xf numFmtId="3" fontId="24" fillId="0" borderId="0" xfId="100" applyNumberFormat="1" applyFont="1" applyAlignment="1">
      <alignment vertical="center"/>
    </xf>
    <xf numFmtId="3" fontId="28" fillId="0" borderId="0" xfId="100" applyNumberFormat="1" applyFont="1"/>
    <xf numFmtId="0" fontId="23" fillId="0" borderId="0" xfId="0" applyFont="1" applyAlignment="1">
      <alignment horizontal="center"/>
    </xf>
    <xf numFmtId="3" fontId="25" fillId="0" borderId="11" xfId="102" applyNumberFormat="1" applyFont="1" applyBorder="1" applyAlignment="1">
      <alignment vertical="center"/>
    </xf>
    <xf numFmtId="3" fontId="25" fillId="0" borderId="12" xfId="102" applyNumberFormat="1" applyFont="1" applyBorder="1" applyAlignment="1">
      <alignment vertical="center" wrapText="1"/>
    </xf>
    <xf numFmtId="3" fontId="25" fillId="0" borderId="12" xfId="102" applyNumberFormat="1" applyFont="1" applyBorder="1" applyAlignment="1">
      <alignment vertical="center"/>
    </xf>
    <xf numFmtId="3" fontId="25" fillId="0" borderId="12" xfId="102" applyNumberFormat="1" applyFont="1" applyBorder="1" applyAlignment="1">
      <alignment horizontal="center" vertical="center"/>
    </xf>
    <xf numFmtId="3" fontId="25" fillId="0" borderId="13" xfId="102" applyNumberFormat="1" applyFont="1" applyBorder="1" applyAlignment="1">
      <alignment vertical="center"/>
    </xf>
    <xf numFmtId="3" fontId="28" fillId="0" borderId="18" xfId="100" applyNumberFormat="1" applyFont="1" applyBorder="1" applyAlignment="1">
      <alignment horizontal="right" vertical="center"/>
    </xf>
    <xf numFmtId="3" fontId="28" fillId="0" borderId="9" xfId="100" applyNumberFormat="1" applyFont="1" applyBorder="1" applyAlignment="1">
      <alignment horizontal="right" vertical="center"/>
    </xf>
    <xf numFmtId="3" fontId="28" fillId="0" borderId="24" xfId="100" applyNumberFormat="1" applyFont="1" applyBorder="1" applyAlignment="1">
      <alignment horizontal="right" vertical="center"/>
    </xf>
    <xf numFmtId="3" fontId="28" fillId="0" borderId="25" xfId="100" applyNumberFormat="1" applyFont="1" applyBorder="1" applyAlignment="1">
      <alignment horizontal="right" vertical="center"/>
    </xf>
    <xf numFmtId="3" fontId="28" fillId="0" borderId="19" xfId="100" applyNumberFormat="1" applyFont="1" applyBorder="1" applyAlignment="1">
      <alignment horizontal="right" vertical="center"/>
    </xf>
    <xf numFmtId="3" fontId="28" fillId="0" borderId="13" xfId="100" applyNumberFormat="1" applyFont="1" applyBorder="1" applyAlignment="1">
      <alignment horizontal="right" vertical="center"/>
    </xf>
    <xf numFmtId="3" fontId="28" fillId="0" borderId="27" xfId="100" applyNumberFormat="1" applyFont="1" applyBorder="1" applyAlignment="1">
      <alignment horizontal="right" vertical="center"/>
    </xf>
    <xf numFmtId="3" fontId="28" fillId="0" borderId="28" xfId="100" applyNumberFormat="1" applyFont="1" applyBorder="1" applyAlignment="1">
      <alignment horizontal="right" vertical="center"/>
    </xf>
    <xf numFmtId="3" fontId="28" fillId="0" borderId="29" xfId="100" applyNumberFormat="1" applyFont="1" applyBorder="1" applyAlignment="1">
      <alignment horizontal="right" vertical="center"/>
    </xf>
    <xf numFmtId="3" fontId="28" fillId="0" borderId="30" xfId="100" applyNumberFormat="1" applyFont="1" applyBorder="1" applyAlignment="1">
      <alignment horizontal="right" vertical="center"/>
    </xf>
    <xf numFmtId="3" fontId="24" fillId="0" borderId="29" xfId="100" applyNumberFormat="1" applyFont="1" applyBorder="1" applyAlignment="1">
      <alignment horizontal="right" vertical="center"/>
    </xf>
    <xf numFmtId="3" fontId="24" fillId="0" borderId="30" xfId="100" applyNumberFormat="1" applyFont="1" applyBorder="1" applyAlignment="1">
      <alignment horizontal="right" vertical="center"/>
    </xf>
    <xf numFmtId="3" fontId="24" fillId="0" borderId="24" xfId="100" applyNumberFormat="1" applyFont="1" applyBorder="1" applyAlignment="1">
      <alignment horizontal="right" vertical="center"/>
    </xf>
    <xf numFmtId="3" fontId="24" fillId="0" borderId="25" xfId="100" applyNumberFormat="1" applyFont="1" applyBorder="1" applyAlignment="1">
      <alignment horizontal="right" vertical="center"/>
    </xf>
    <xf numFmtId="3" fontId="24" fillId="0" borderId="27" xfId="100" applyNumberFormat="1" applyFont="1" applyBorder="1" applyAlignment="1">
      <alignment horizontal="right" vertical="center"/>
    </xf>
    <xf numFmtId="3" fontId="24" fillId="0" borderId="28" xfId="100" applyNumberFormat="1" applyFont="1" applyBorder="1" applyAlignment="1">
      <alignment horizontal="right" vertical="center"/>
    </xf>
    <xf numFmtId="0" fontId="27" fillId="0" borderId="0" xfId="3" applyFont="1" applyAlignment="1">
      <alignment horizontal="center" vertical="center"/>
    </xf>
    <xf numFmtId="0" fontId="27" fillId="0" borderId="0" xfId="100" applyFont="1" applyAlignment="1">
      <alignment horizontal="center" vertical="center"/>
    </xf>
    <xf numFmtId="0" fontId="33" fillId="0" borderId="5" xfId="101" applyFont="1" applyBorder="1" applyAlignment="1">
      <alignment horizontal="center" vertical="center"/>
    </xf>
    <xf numFmtId="0" fontId="26" fillId="0" borderId="6" xfId="102" applyFont="1" applyBorder="1" applyAlignment="1">
      <alignment horizontal="center" vertical="center" wrapText="1"/>
    </xf>
    <xf numFmtId="0" fontId="26" fillId="0" borderId="10" xfId="102" applyFont="1" applyBorder="1" applyAlignment="1">
      <alignment horizontal="center" vertical="center" wrapText="1"/>
    </xf>
    <xf numFmtId="0" fontId="26" fillId="0" borderId="0" xfId="102" applyFont="1" applyAlignment="1">
      <alignment horizontal="center" vertical="center" wrapText="1"/>
    </xf>
    <xf numFmtId="0" fontId="35" fillId="0" borderId="0" xfId="100" applyFont="1" applyAlignment="1">
      <alignment horizontal="center" vertical="center"/>
    </xf>
    <xf numFmtId="0" fontId="38" fillId="0" borderId="0" xfId="99" applyFont="1" applyAlignment="1">
      <alignment horizontal="center" vertical="center"/>
    </xf>
    <xf numFmtId="0" fontId="38" fillId="0" borderId="0" xfId="99" applyFont="1" applyAlignment="1">
      <alignment horizontal="center" vertical="center" wrapText="1"/>
    </xf>
    <xf numFmtId="0" fontId="34" fillId="0" borderId="0" xfId="100" applyFont="1" applyAlignment="1">
      <alignment horizontal="center" vertical="center"/>
    </xf>
    <xf numFmtId="0" fontId="36" fillId="0" borderId="0" xfId="100" applyFont="1" applyAlignment="1">
      <alignment horizontal="center" vertical="center"/>
    </xf>
    <xf numFmtId="0" fontId="26" fillId="0" borderId="0" xfId="3" applyFont="1" applyAlignment="1">
      <alignment horizontal="center" vertical="center" wrapText="1"/>
    </xf>
    <xf numFmtId="0" fontId="27" fillId="0" borderId="18" xfId="100" applyFont="1" applyBorder="1" applyAlignment="1">
      <alignment horizontal="center" vertical="center"/>
    </xf>
    <xf numFmtId="0" fontId="27" fillId="0" borderId="24" xfId="100" applyFont="1" applyBorder="1" applyAlignment="1">
      <alignment horizontal="center" vertical="center"/>
    </xf>
    <xf numFmtId="0" fontId="27" fillId="0" borderId="19" xfId="100" applyFont="1" applyBorder="1" applyAlignment="1">
      <alignment horizontal="center" vertical="center"/>
    </xf>
    <xf numFmtId="49" fontId="33" fillId="0" borderId="24" xfId="100" applyNumberFormat="1" applyFont="1" applyBorder="1" applyAlignment="1">
      <alignment horizontal="center" vertical="center" wrapText="1"/>
    </xf>
    <xf numFmtId="0" fontId="27" fillId="0" borderId="29" xfId="100" applyFont="1" applyBorder="1" applyAlignment="1">
      <alignment horizontal="center" vertical="center"/>
    </xf>
    <xf numFmtId="0" fontId="33" fillId="0" borderId="0" xfId="100" applyFont="1" applyAlignment="1">
      <alignment horizontal="center" vertical="center"/>
    </xf>
    <xf numFmtId="0" fontId="27" fillId="0" borderId="26" xfId="100" applyFont="1" applyBorder="1" applyAlignment="1">
      <alignment horizontal="center" vertical="center"/>
    </xf>
    <xf numFmtId="0" fontId="28" fillId="0" borderId="33" xfId="100" applyFont="1" applyBorder="1" applyAlignment="1">
      <alignment vertical="center"/>
    </xf>
    <xf numFmtId="0" fontId="27" fillId="0" borderId="1" xfId="100" applyFont="1" applyBorder="1" applyAlignment="1">
      <alignment horizontal="center" vertical="center"/>
    </xf>
    <xf numFmtId="0" fontId="28" fillId="0" borderId="34" xfId="100" applyFont="1" applyBorder="1" applyAlignment="1">
      <alignment vertical="center"/>
    </xf>
    <xf numFmtId="49" fontId="23" fillId="0" borderId="33" xfId="100" applyNumberFormat="1" applyFont="1" applyBorder="1" applyAlignment="1">
      <alignment horizontal="left" vertical="center" wrapText="1"/>
    </xf>
    <xf numFmtId="49" fontId="23" fillId="0" borderId="4" xfId="100" applyNumberFormat="1" applyFont="1" applyBorder="1" applyAlignment="1">
      <alignment horizontal="left" vertical="center" wrapText="1"/>
    </xf>
    <xf numFmtId="49" fontId="23" fillId="0" borderId="34" xfId="100" applyNumberFormat="1" applyFont="1" applyBorder="1" applyAlignment="1">
      <alignment horizontal="left" vertical="center" wrapText="1"/>
    </xf>
    <xf numFmtId="49" fontId="33" fillId="0" borderId="1" xfId="100" applyNumberFormat="1" applyFont="1" applyBorder="1" applyAlignment="1">
      <alignment horizontal="center" vertical="center" wrapText="1"/>
    </xf>
    <xf numFmtId="0" fontId="27" fillId="0" borderId="16" xfId="100" applyFont="1" applyBorder="1" applyAlignment="1">
      <alignment vertical="center" wrapText="1"/>
    </xf>
    <xf numFmtId="1" fontId="27" fillId="0" borderId="17" xfId="100" applyNumberFormat="1" applyFont="1" applyBorder="1" applyAlignment="1">
      <alignment vertical="center" wrapText="1"/>
    </xf>
    <xf numFmtId="0" fontId="27" fillId="0" borderId="27" xfId="100" applyFont="1" applyBorder="1" applyAlignment="1">
      <alignment horizontal="center" vertical="center" wrapText="1"/>
    </xf>
    <xf numFmtId="0" fontId="27" fillId="0" borderId="28" xfId="100" applyFont="1" applyBorder="1" applyAlignment="1">
      <alignment horizontal="center" vertical="center" wrapText="1"/>
    </xf>
    <xf numFmtId="0" fontId="27" fillId="0" borderId="32" xfId="100" applyFont="1" applyBorder="1" applyAlignment="1">
      <alignment vertical="center" wrapText="1"/>
    </xf>
    <xf numFmtId="0" fontId="27" fillId="0" borderId="35" xfId="100" applyFont="1" applyBorder="1" applyAlignment="1">
      <alignment vertical="center" wrapText="1"/>
    </xf>
    <xf numFmtId="3" fontId="27" fillId="0" borderId="32" xfId="100" applyNumberFormat="1" applyFont="1" applyBorder="1" applyAlignment="1">
      <alignment vertical="center" wrapText="1"/>
    </xf>
    <xf numFmtId="3" fontId="27" fillId="0" borderId="35" xfId="100" applyNumberFormat="1" applyFont="1" applyBorder="1" applyAlignment="1">
      <alignment vertical="center" wrapText="1"/>
    </xf>
    <xf numFmtId="0" fontId="28" fillId="0" borderId="1" xfId="100" applyFont="1" applyBorder="1" applyAlignment="1">
      <alignment vertical="center" wrapText="1"/>
    </xf>
    <xf numFmtId="49" fontId="28" fillId="0" borderId="1" xfId="100" applyNumberFormat="1" applyFont="1" applyBorder="1" applyAlignment="1">
      <alignment horizontal="center" vertical="center" wrapText="1"/>
    </xf>
    <xf numFmtId="0" fontId="28" fillId="0" borderId="1" xfId="100" applyFont="1" applyBorder="1" applyAlignment="1">
      <alignment horizontal="right" vertical="center" wrapText="1"/>
    </xf>
    <xf numFmtId="0" fontId="39" fillId="0" borderId="1" xfId="0" applyFont="1" applyBorder="1" applyAlignment="1">
      <alignment horizontal="center" vertical="center" wrapText="1"/>
    </xf>
    <xf numFmtId="0" fontId="27" fillId="0" borderId="1" xfId="100" applyFont="1" applyBorder="1" applyAlignment="1">
      <alignment horizontal="center" vertical="center" wrapText="1"/>
    </xf>
    <xf numFmtId="3" fontId="28" fillId="0" borderId="1" xfId="10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4" fontId="24" fillId="0" borderId="0" xfId="0" applyNumberFormat="1" applyFont="1" applyAlignment="1">
      <alignment horizontal="left"/>
    </xf>
    <xf numFmtId="4" fontId="30" fillId="0" borderId="0" xfId="99" applyNumberFormat="1" applyFont="1" applyAlignment="1">
      <alignment horizontal="center" vertical="center" wrapText="1"/>
    </xf>
    <xf numFmtId="4" fontId="24" fillId="0" borderId="0" xfId="100" applyNumberFormat="1" applyFont="1" applyAlignment="1">
      <alignment vertical="center"/>
    </xf>
    <xf numFmtId="4" fontId="11" fillId="0" borderId="0" xfId="3" applyNumberFormat="1" applyFont="1" applyAlignment="1">
      <alignment horizontal="center" vertical="center" wrapText="1"/>
    </xf>
    <xf numFmtId="4" fontId="33" fillId="0" borderId="0" xfId="101" applyNumberFormat="1" applyFont="1" applyAlignment="1">
      <alignment vertical="center"/>
    </xf>
    <xf numFmtId="4" fontId="25" fillId="0" borderId="12" xfId="102" applyNumberFormat="1" applyFont="1" applyBorder="1" applyAlignment="1">
      <alignment vertical="center"/>
    </xf>
    <xf numFmtId="4" fontId="28" fillId="0" borderId="0" xfId="100" applyNumberFormat="1" applyFont="1" applyAlignment="1">
      <alignment horizontal="justify" vertical="center"/>
    </xf>
    <xf numFmtId="4" fontId="28" fillId="0" borderId="26" xfId="100" applyNumberFormat="1" applyFont="1" applyBorder="1" applyAlignment="1">
      <alignment horizontal="center" vertical="center" wrapText="1"/>
    </xf>
    <xf numFmtId="4" fontId="28" fillId="0" borderId="10" xfId="100" applyNumberFormat="1" applyFont="1" applyBorder="1" applyAlignment="1">
      <alignment horizontal="center" vertical="center" wrapText="1"/>
    </xf>
    <xf numFmtId="4" fontId="28" fillId="0" borderId="31" xfId="100" applyNumberFormat="1" applyFont="1" applyBorder="1" applyAlignment="1">
      <alignment horizontal="center" vertical="center" wrapText="1"/>
    </xf>
    <xf numFmtId="4" fontId="29" fillId="0" borderId="0" xfId="100" applyNumberFormat="1" applyFont="1" applyAlignment="1">
      <alignment horizontal="center" vertical="center" wrapText="1"/>
    </xf>
    <xf numFmtId="4" fontId="35" fillId="0" borderId="0" xfId="100" applyNumberFormat="1" applyFont="1" applyAlignment="1">
      <alignment vertical="center"/>
    </xf>
    <xf numFmtId="4" fontId="28" fillId="0" borderId="0" xfId="100" applyNumberFormat="1" applyFont="1" applyAlignment="1">
      <alignment vertical="center"/>
    </xf>
    <xf numFmtId="1" fontId="28" fillId="0" borderId="6" xfId="100" applyNumberFormat="1" applyFont="1" applyBorder="1" applyAlignment="1">
      <alignment horizontal="center" vertical="center" wrapText="1"/>
    </xf>
    <xf numFmtId="1" fontId="28" fillId="0" borderId="18" xfId="100" applyNumberFormat="1" applyFont="1" applyBorder="1" applyAlignment="1">
      <alignment horizontal="right" vertical="center" wrapText="1"/>
    </xf>
    <xf numFmtId="0" fontId="28" fillId="20" borderId="25" xfId="100" applyFont="1" applyFill="1" applyBorder="1" applyAlignment="1">
      <alignment vertical="center" wrapText="1"/>
    </xf>
    <xf numFmtId="0" fontId="28" fillId="0" borderId="36" xfId="100" applyFont="1" applyBorder="1" applyAlignment="1">
      <alignment vertical="center" wrapText="1"/>
    </xf>
    <xf numFmtId="0" fontId="27" fillId="0" borderId="1" xfId="10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28" fillId="0" borderId="36" xfId="100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" fontId="28" fillId="0" borderId="29" xfId="100" applyNumberFormat="1" applyFont="1" applyBorder="1" applyAlignment="1">
      <alignment horizontal="center" vertical="center" wrapText="1"/>
    </xf>
    <xf numFmtId="1" fontId="28" fillId="0" borderId="18" xfId="10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" fontId="28" fillId="0" borderId="1" xfId="100" applyNumberFormat="1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/>
    </xf>
    <xf numFmtId="0" fontId="28" fillId="21" borderId="33" xfId="100" applyFont="1" applyFill="1" applyBorder="1" applyAlignment="1">
      <alignment vertical="center"/>
    </xf>
    <xf numFmtId="0" fontId="28" fillId="21" borderId="2" xfId="100" applyFont="1" applyFill="1" applyBorder="1" applyAlignment="1">
      <alignment vertical="center"/>
    </xf>
    <xf numFmtId="0" fontId="28" fillId="21" borderId="4" xfId="100" applyFont="1" applyFill="1" applyBorder="1" applyAlignment="1">
      <alignment vertical="center"/>
    </xf>
    <xf numFmtId="0" fontId="28" fillId="21" borderId="1" xfId="100" applyFont="1" applyFill="1" applyBorder="1" applyAlignment="1">
      <alignment vertical="center"/>
    </xf>
    <xf numFmtId="0" fontId="28" fillId="21" borderId="34" xfId="100" applyFont="1" applyFill="1" applyBorder="1" applyAlignment="1">
      <alignment vertical="center"/>
    </xf>
    <xf numFmtId="0" fontId="28" fillId="21" borderId="3" xfId="100" applyFont="1" applyFill="1" applyBorder="1" applyAlignment="1">
      <alignment vertical="center"/>
    </xf>
    <xf numFmtId="0" fontId="28" fillId="21" borderId="24" xfId="100" applyFont="1" applyFill="1" applyBorder="1" applyAlignment="1">
      <alignment vertical="center"/>
    </xf>
    <xf numFmtId="0" fontId="25" fillId="0" borderId="0" xfId="100" applyFont="1" applyAlignment="1">
      <alignment horizontal="center" vertical="center" wrapText="1"/>
    </xf>
    <xf numFmtId="0" fontId="33" fillId="0" borderId="0" xfId="101" applyFont="1" applyAlignment="1">
      <alignment horizontal="center" vertical="center" wrapText="1"/>
    </xf>
    <xf numFmtId="0" fontId="27" fillId="0" borderId="14" xfId="100" applyFont="1" applyBorder="1" applyAlignment="1">
      <alignment horizontal="center" vertical="center" wrapText="1"/>
    </xf>
    <xf numFmtId="0" fontId="27" fillId="0" borderId="15" xfId="100" applyFont="1" applyBorder="1" applyAlignment="1">
      <alignment horizontal="center" vertical="center" wrapText="1"/>
    </xf>
    <xf numFmtId="0" fontId="27" fillId="0" borderId="16" xfId="100" applyFont="1" applyBorder="1" applyAlignment="1">
      <alignment horizontal="center" vertical="center" wrapText="1"/>
    </xf>
    <xf numFmtId="0" fontId="27" fillId="0" borderId="5" xfId="100" applyFont="1" applyBorder="1" applyAlignment="1">
      <alignment horizontal="center" vertical="center" wrapText="1"/>
    </xf>
    <xf numFmtId="4" fontId="27" fillId="0" borderId="17" xfId="100" applyNumberFormat="1" applyFont="1" applyBorder="1" applyAlignment="1">
      <alignment horizontal="center" vertical="center" wrapText="1"/>
    </xf>
    <xf numFmtId="4" fontId="27" fillId="0" borderId="20" xfId="100" applyNumberFormat="1" applyFont="1" applyBorder="1" applyAlignment="1">
      <alignment horizontal="center" vertical="center" wrapText="1"/>
    </xf>
    <xf numFmtId="0" fontId="27" fillId="0" borderId="18" xfId="100" applyFont="1" applyBorder="1" applyAlignment="1">
      <alignment horizontal="center" vertical="center" wrapText="1"/>
    </xf>
    <xf numFmtId="0" fontId="27" fillId="0" borderId="9" xfId="100" applyFont="1" applyBorder="1" applyAlignment="1">
      <alignment horizontal="center" vertical="center" wrapText="1"/>
    </xf>
    <xf numFmtId="3" fontId="27" fillId="0" borderId="18" xfId="100" applyNumberFormat="1" applyFont="1" applyBorder="1" applyAlignment="1">
      <alignment horizontal="center" vertical="center" wrapText="1"/>
    </xf>
    <xf numFmtId="3" fontId="27" fillId="0" borderId="9" xfId="100" applyNumberFormat="1" applyFont="1" applyBorder="1" applyAlignment="1">
      <alignment horizontal="center" vertical="center" wrapText="1"/>
    </xf>
    <xf numFmtId="0" fontId="27" fillId="0" borderId="21" xfId="100" applyFont="1" applyBorder="1" applyAlignment="1">
      <alignment horizontal="center" vertical="center"/>
    </xf>
    <xf numFmtId="0" fontId="27" fillId="0" borderId="22" xfId="100" applyFont="1" applyBorder="1" applyAlignment="1">
      <alignment horizontal="center" vertical="center"/>
    </xf>
    <xf numFmtId="0" fontId="27" fillId="0" borderId="23" xfId="100" applyFont="1" applyBorder="1" applyAlignment="1">
      <alignment horizontal="center" vertical="center"/>
    </xf>
    <xf numFmtId="1" fontId="27" fillId="0" borderId="21" xfId="103" applyNumberFormat="1" applyFont="1" applyBorder="1" applyAlignment="1">
      <alignment horizontal="center" vertical="center" wrapText="1"/>
    </xf>
    <xf numFmtId="1" fontId="27" fillId="0" borderId="22" xfId="103" applyNumberFormat="1" applyFont="1" applyBorder="1" applyAlignment="1">
      <alignment horizontal="center" vertical="center" wrapText="1"/>
    </xf>
    <xf numFmtId="1" fontId="27" fillId="0" borderId="23" xfId="103" applyNumberFormat="1" applyFont="1" applyBorder="1" applyAlignment="1">
      <alignment horizontal="center" vertical="center" wrapText="1"/>
    </xf>
    <xf numFmtId="0" fontId="28" fillId="0" borderId="0" xfId="100" applyFont="1" applyAlignment="1">
      <alignment horizontal="left" wrapText="1"/>
    </xf>
    <xf numFmtId="0" fontId="28" fillId="0" borderId="0" xfId="100" applyFont="1" applyAlignment="1">
      <alignment horizontal="left" vertical="center" wrapText="1"/>
    </xf>
    <xf numFmtId="0" fontId="34" fillId="0" borderId="21" xfId="100" applyFont="1" applyBorder="1" applyAlignment="1">
      <alignment horizontal="center" vertical="center"/>
    </xf>
    <xf numFmtId="0" fontId="34" fillId="0" borderId="22" xfId="100" applyFont="1" applyBorder="1" applyAlignment="1">
      <alignment horizontal="center" vertical="center"/>
    </xf>
    <xf numFmtId="0" fontId="34" fillId="0" borderId="23" xfId="100" applyFont="1" applyBorder="1" applyAlignment="1">
      <alignment horizontal="center" vertical="center"/>
    </xf>
  </cellXfs>
  <cellStyles count="185">
    <cellStyle name="20% — акцент1" xfId="7" xr:uid="{00000000-0005-0000-0000-000000000000}"/>
    <cellStyle name="20% — акцент2" xfId="8" xr:uid="{00000000-0005-0000-0000-000001000000}"/>
    <cellStyle name="20% — акцент3" xfId="9" xr:uid="{00000000-0005-0000-0000-000002000000}"/>
    <cellStyle name="20% — акцент4" xfId="10" xr:uid="{00000000-0005-0000-0000-000003000000}"/>
    <cellStyle name="20% — акцент5" xfId="11" xr:uid="{00000000-0005-0000-0000-000004000000}"/>
    <cellStyle name="20% — акцент6" xfId="12" xr:uid="{00000000-0005-0000-0000-000005000000}"/>
    <cellStyle name="40% — акцент1" xfId="13" xr:uid="{00000000-0005-0000-0000-000006000000}"/>
    <cellStyle name="40% — акцент2" xfId="14" xr:uid="{00000000-0005-0000-0000-000007000000}"/>
    <cellStyle name="40% — акцент3" xfId="15" xr:uid="{00000000-0005-0000-0000-000008000000}"/>
    <cellStyle name="40% — акцент4" xfId="16" xr:uid="{00000000-0005-0000-0000-000009000000}"/>
    <cellStyle name="40% — акцент5" xfId="17" xr:uid="{00000000-0005-0000-0000-00000A000000}"/>
    <cellStyle name="40% — акцент6" xfId="18" xr:uid="{00000000-0005-0000-0000-00000B000000}"/>
    <cellStyle name="60% — акцент1" xfId="19" xr:uid="{00000000-0005-0000-0000-00000C000000}"/>
    <cellStyle name="60% — акцент2" xfId="20" xr:uid="{00000000-0005-0000-0000-00000D000000}"/>
    <cellStyle name="60% — акцент3" xfId="21" xr:uid="{00000000-0005-0000-0000-00000E000000}"/>
    <cellStyle name="60% — акцент4" xfId="22" xr:uid="{00000000-0005-0000-0000-00000F000000}"/>
    <cellStyle name="60% — акцент5" xfId="23" xr:uid="{00000000-0005-0000-0000-000010000000}"/>
    <cellStyle name="60% — акцент6" xfId="24" xr:uid="{00000000-0005-0000-0000-000011000000}"/>
    <cellStyle name="Excel Built-in Normal" xfId="25" xr:uid="{00000000-0005-0000-0000-000012000000}"/>
    <cellStyle name="Normal 2" xfId="26" xr:uid="{00000000-0005-0000-0000-000013000000}"/>
    <cellStyle name="Normal_Sheet1" xfId="27" xr:uid="{00000000-0005-0000-0000-000014000000}"/>
    <cellStyle name="TableStyleLight1" xfId="28" xr:uid="{00000000-0005-0000-0000-000015000000}"/>
    <cellStyle name="Гиперссылка 2" xfId="29" xr:uid="{00000000-0005-0000-0000-000016000000}"/>
    <cellStyle name="Обычный" xfId="0" builtinId="0"/>
    <cellStyle name="Обычный 10" xfId="1" xr:uid="{00000000-0005-0000-0000-000018000000}"/>
    <cellStyle name="Обычный 11" xfId="30" xr:uid="{00000000-0005-0000-0000-000019000000}"/>
    <cellStyle name="Обычный 11 2" xfId="31" xr:uid="{00000000-0005-0000-0000-00001A000000}"/>
    <cellStyle name="Обычный 11 2 2" xfId="32" xr:uid="{00000000-0005-0000-0000-00001B000000}"/>
    <cellStyle name="Обычный 11 2 2 2" xfId="33" xr:uid="{00000000-0005-0000-0000-00001C000000}"/>
    <cellStyle name="Обычный 11 2 2 2 2" xfId="117" xr:uid="{00000000-0005-0000-0000-00001D000000}"/>
    <cellStyle name="Обычный 11 2 2 2 3" xfId="153" xr:uid="{00000000-0005-0000-0000-00001E000000}"/>
    <cellStyle name="Обычный 11 2 2 3" xfId="116" xr:uid="{00000000-0005-0000-0000-00001F000000}"/>
    <cellStyle name="Обычный 11 2 2 4" xfId="152" xr:uid="{00000000-0005-0000-0000-000020000000}"/>
    <cellStyle name="Обычный 11 2 3" xfId="115" xr:uid="{00000000-0005-0000-0000-000021000000}"/>
    <cellStyle name="Обычный 11 2 4" xfId="151" xr:uid="{00000000-0005-0000-0000-000022000000}"/>
    <cellStyle name="Обычный 11 2_приложения_к ТС_2016_2-15_размещен" xfId="34" xr:uid="{00000000-0005-0000-0000-000023000000}"/>
    <cellStyle name="Обычный 11 3" xfId="114" xr:uid="{00000000-0005-0000-0000-000024000000}"/>
    <cellStyle name="Обычный 11 4" xfId="150" xr:uid="{00000000-0005-0000-0000-000025000000}"/>
    <cellStyle name="Обычный 11_приложения_к ТС_2016_2-15_размещен" xfId="35" xr:uid="{00000000-0005-0000-0000-000026000000}"/>
    <cellStyle name="Обычный 12" xfId="36" xr:uid="{00000000-0005-0000-0000-000027000000}"/>
    <cellStyle name="Обычный 13" xfId="37" xr:uid="{00000000-0005-0000-0000-000028000000}"/>
    <cellStyle name="Обычный 13 2" xfId="38" xr:uid="{00000000-0005-0000-0000-000029000000}"/>
    <cellStyle name="Обычный 13 2 2" xfId="39" xr:uid="{00000000-0005-0000-0000-00002A000000}"/>
    <cellStyle name="Обычный 13 2 2 2" xfId="109" xr:uid="{00000000-0005-0000-0000-00002B000000}"/>
    <cellStyle name="Обычный 13 2 2 3" xfId="112" xr:uid="{00000000-0005-0000-0000-00002C000000}"/>
    <cellStyle name="Обычный 13 2 2 4" xfId="118" xr:uid="{00000000-0005-0000-0000-00002D000000}"/>
    <cellStyle name="Обычный 13 2 2 5" xfId="154" xr:uid="{00000000-0005-0000-0000-00002E000000}"/>
    <cellStyle name="Обычный 14" xfId="40" xr:uid="{00000000-0005-0000-0000-00002F000000}"/>
    <cellStyle name="Обычный 14 2" xfId="119" xr:uid="{00000000-0005-0000-0000-000030000000}"/>
    <cellStyle name="Обычный 14 3" xfId="155" xr:uid="{00000000-0005-0000-0000-000031000000}"/>
    <cellStyle name="Обычный 15" xfId="41" xr:uid="{00000000-0005-0000-0000-000032000000}"/>
    <cellStyle name="Обычный 16" xfId="100" xr:uid="{00000000-0005-0000-0000-000033000000}"/>
    <cellStyle name="Обычный 16 2" xfId="102" xr:uid="{00000000-0005-0000-0000-000034000000}"/>
    <cellStyle name="Обычный 17" xfId="104" xr:uid="{00000000-0005-0000-0000-000035000000}"/>
    <cellStyle name="Обычный 18" xfId="106" xr:uid="{00000000-0005-0000-0000-000036000000}"/>
    <cellStyle name="Обычный 18 2" xfId="111" xr:uid="{00000000-0005-0000-0000-000037000000}"/>
    <cellStyle name="Обычный 19" xfId="110" xr:uid="{00000000-0005-0000-0000-000038000000}"/>
    <cellStyle name="Обычный 2" xfId="2" xr:uid="{00000000-0005-0000-0000-000039000000}"/>
    <cellStyle name="Обычный 2 10" xfId="42" xr:uid="{00000000-0005-0000-0000-00003A000000}"/>
    <cellStyle name="Обычный 2 10 2" xfId="43" xr:uid="{00000000-0005-0000-0000-00003B000000}"/>
    <cellStyle name="Обычный 2 2" xfId="6" xr:uid="{00000000-0005-0000-0000-00003C000000}"/>
    <cellStyle name="Обычный 2 2 2" xfId="44" xr:uid="{00000000-0005-0000-0000-00003D000000}"/>
    <cellStyle name="Обычный 2 2 2 2" xfId="45" xr:uid="{00000000-0005-0000-0000-00003E000000}"/>
    <cellStyle name="Обычный 2 2 2 2 2" xfId="122" xr:uid="{00000000-0005-0000-0000-00003F000000}"/>
    <cellStyle name="Обычный 2 2 2 2 3" xfId="158" xr:uid="{00000000-0005-0000-0000-000040000000}"/>
    <cellStyle name="Обычный 2 2 2 3" xfId="46" xr:uid="{00000000-0005-0000-0000-000041000000}"/>
    <cellStyle name="Обычный 2 2 2 3 2" xfId="123" xr:uid="{00000000-0005-0000-0000-000042000000}"/>
    <cellStyle name="Обычный 2 2 2 3 3" xfId="159" xr:uid="{00000000-0005-0000-0000-000043000000}"/>
    <cellStyle name="Обычный 2 2 2 4" xfId="108" xr:uid="{00000000-0005-0000-0000-000044000000}"/>
    <cellStyle name="Обычный 2 2 2 5" xfId="121" xr:uid="{00000000-0005-0000-0000-000045000000}"/>
    <cellStyle name="Обычный 2 2 2 6" xfId="157" xr:uid="{00000000-0005-0000-0000-000046000000}"/>
    <cellStyle name="Обычный 2 2 2_приложения_к ТС_2016_2-15_размещен" xfId="47" xr:uid="{00000000-0005-0000-0000-000047000000}"/>
    <cellStyle name="Обычный 2 2 3" xfId="48" xr:uid="{00000000-0005-0000-0000-000048000000}"/>
    <cellStyle name="Обычный 2 2 3 2" xfId="124" xr:uid="{00000000-0005-0000-0000-000049000000}"/>
    <cellStyle name="Обычный 2 2 3 3" xfId="160" xr:uid="{00000000-0005-0000-0000-00004A000000}"/>
    <cellStyle name="Обычный 2 2 4" xfId="120" xr:uid="{00000000-0005-0000-0000-00004B000000}"/>
    <cellStyle name="Обычный 2 2 5" xfId="156" xr:uid="{00000000-0005-0000-0000-00004C000000}"/>
    <cellStyle name="Обычный 2 2_приложения_к ТС_2016_2-15_размещен" xfId="49" xr:uid="{00000000-0005-0000-0000-00004D000000}"/>
    <cellStyle name="Обычный 2 3" xfId="50" xr:uid="{00000000-0005-0000-0000-00004E000000}"/>
    <cellStyle name="Обычный 2 3 2" xfId="125" xr:uid="{00000000-0005-0000-0000-00004F000000}"/>
    <cellStyle name="Обычный 2 3 3" xfId="161" xr:uid="{00000000-0005-0000-0000-000050000000}"/>
    <cellStyle name="Обычный 2 4" xfId="51" xr:uid="{00000000-0005-0000-0000-000051000000}"/>
    <cellStyle name="Обычный 2 4 2" xfId="52" xr:uid="{00000000-0005-0000-0000-000052000000}"/>
    <cellStyle name="Обычный 2 4 2 2" xfId="53" xr:uid="{00000000-0005-0000-0000-000053000000}"/>
    <cellStyle name="Обычный 2 4 2 2 2" xfId="128" xr:uid="{00000000-0005-0000-0000-000054000000}"/>
    <cellStyle name="Обычный 2 4 2 2 3" xfId="164" xr:uid="{00000000-0005-0000-0000-000055000000}"/>
    <cellStyle name="Обычный 2 4 2 3" xfId="127" xr:uid="{00000000-0005-0000-0000-000056000000}"/>
    <cellStyle name="Обычный 2 4 2 4" xfId="163" xr:uid="{00000000-0005-0000-0000-000057000000}"/>
    <cellStyle name="Обычный 2 4 2_приложения_к ТС_2016_2-15_размещен" xfId="54" xr:uid="{00000000-0005-0000-0000-000058000000}"/>
    <cellStyle name="Обычный 2 4 3" xfId="126" xr:uid="{00000000-0005-0000-0000-000059000000}"/>
    <cellStyle name="Обычный 2 4 4" xfId="162" xr:uid="{00000000-0005-0000-0000-00005A000000}"/>
    <cellStyle name="Обычный 2 4_приложения_к ТС_2016_2-15_размещен" xfId="55" xr:uid="{00000000-0005-0000-0000-00005B000000}"/>
    <cellStyle name="Обычный 2 5" xfId="56" xr:uid="{00000000-0005-0000-0000-00005C000000}"/>
    <cellStyle name="Обычный 2 5 2" xfId="57" xr:uid="{00000000-0005-0000-0000-00005D000000}"/>
    <cellStyle name="Обычный 2 5 2 2" xfId="58" xr:uid="{00000000-0005-0000-0000-00005E000000}"/>
    <cellStyle name="Обычный 2 5 2 2 2" xfId="59" xr:uid="{00000000-0005-0000-0000-00005F000000}"/>
    <cellStyle name="Обычный 2 5 2 2 2 2" xfId="132" xr:uid="{00000000-0005-0000-0000-000060000000}"/>
    <cellStyle name="Обычный 2 5 2 2 2 3" xfId="168" xr:uid="{00000000-0005-0000-0000-000061000000}"/>
    <cellStyle name="Обычный 2 5 2 2 3" xfId="131" xr:uid="{00000000-0005-0000-0000-000062000000}"/>
    <cellStyle name="Обычный 2 5 2 2 4" xfId="167" xr:uid="{00000000-0005-0000-0000-000063000000}"/>
    <cellStyle name="Обычный 2 5 2 3" xfId="130" xr:uid="{00000000-0005-0000-0000-000064000000}"/>
    <cellStyle name="Обычный 2 5 2 4" xfId="166" xr:uid="{00000000-0005-0000-0000-000065000000}"/>
    <cellStyle name="Обычный 2 5 2_приложения_к ТС_2016_2-15_размещен" xfId="60" xr:uid="{00000000-0005-0000-0000-000066000000}"/>
    <cellStyle name="Обычный 2 5 3" xfId="61" xr:uid="{00000000-0005-0000-0000-000067000000}"/>
    <cellStyle name="Обычный 2 5 3 2" xfId="62" xr:uid="{00000000-0005-0000-0000-000068000000}"/>
    <cellStyle name="Обычный 2 5 3 2 2" xfId="134" xr:uid="{00000000-0005-0000-0000-000069000000}"/>
    <cellStyle name="Обычный 2 5 3 2 3" xfId="170" xr:uid="{00000000-0005-0000-0000-00006A000000}"/>
    <cellStyle name="Обычный 2 5 3 3" xfId="133" xr:uid="{00000000-0005-0000-0000-00006B000000}"/>
    <cellStyle name="Обычный 2 5 3 4" xfId="169" xr:uid="{00000000-0005-0000-0000-00006C000000}"/>
    <cellStyle name="Обычный 2 5 3_приложения_к ТС_2016_2-15_размещен" xfId="63" xr:uid="{00000000-0005-0000-0000-00006D000000}"/>
    <cellStyle name="Обычный 2 5 4" xfId="129" xr:uid="{00000000-0005-0000-0000-00006E000000}"/>
    <cellStyle name="Обычный 2 5 5" xfId="165" xr:uid="{00000000-0005-0000-0000-00006F000000}"/>
    <cellStyle name="Обычный 2 5_приложения_к ТС_2016_2-15_размещен" xfId="64" xr:uid="{00000000-0005-0000-0000-000070000000}"/>
    <cellStyle name="Обычный 2 6" xfId="65" xr:uid="{00000000-0005-0000-0000-000071000000}"/>
    <cellStyle name="Обычный 2 6 2" xfId="66" xr:uid="{00000000-0005-0000-0000-000072000000}"/>
    <cellStyle name="Обычный 2 6 2 2" xfId="136" xr:uid="{00000000-0005-0000-0000-000073000000}"/>
    <cellStyle name="Обычный 2 6 2 3" xfId="172" xr:uid="{00000000-0005-0000-0000-000074000000}"/>
    <cellStyle name="Обычный 2 6 3" xfId="67" xr:uid="{00000000-0005-0000-0000-000075000000}"/>
    <cellStyle name="Обычный 2 6 3 2" xfId="137" xr:uid="{00000000-0005-0000-0000-000076000000}"/>
    <cellStyle name="Обычный 2 6 3 3" xfId="173" xr:uid="{00000000-0005-0000-0000-000077000000}"/>
    <cellStyle name="Обычный 2 6 4" xfId="68" xr:uid="{00000000-0005-0000-0000-000078000000}"/>
    <cellStyle name="Обычный 2 6 4 2" xfId="138" xr:uid="{00000000-0005-0000-0000-000079000000}"/>
    <cellStyle name="Обычный 2 6 4 3" xfId="174" xr:uid="{00000000-0005-0000-0000-00007A000000}"/>
    <cellStyle name="Обычный 2 6 5" xfId="135" xr:uid="{00000000-0005-0000-0000-00007B000000}"/>
    <cellStyle name="Обычный 2 6 6" xfId="171" xr:uid="{00000000-0005-0000-0000-00007C000000}"/>
    <cellStyle name="Обычный 2 6_приложения_к ТС_2016_2-15_размещен" xfId="69" xr:uid="{00000000-0005-0000-0000-00007D000000}"/>
    <cellStyle name="Обычный 2 7" xfId="70" xr:uid="{00000000-0005-0000-0000-00007E000000}"/>
    <cellStyle name="Обычный 2 7 2" xfId="139" xr:uid="{00000000-0005-0000-0000-00007F000000}"/>
    <cellStyle name="Обычный 2 7 3" xfId="175" xr:uid="{00000000-0005-0000-0000-000080000000}"/>
    <cellStyle name="Обычный 2 8" xfId="71" xr:uid="{00000000-0005-0000-0000-000081000000}"/>
    <cellStyle name="Обычный 2 9" xfId="72" xr:uid="{00000000-0005-0000-0000-000082000000}"/>
    <cellStyle name="Обычный 2 9 2" xfId="73" xr:uid="{00000000-0005-0000-0000-000083000000}"/>
    <cellStyle name="Обычный 2 9 2 2" xfId="74" xr:uid="{00000000-0005-0000-0000-000084000000}"/>
    <cellStyle name="Обычный 2 9 2 2 2" xfId="142" xr:uid="{00000000-0005-0000-0000-000085000000}"/>
    <cellStyle name="Обычный 2 9 2 2 3" xfId="178" xr:uid="{00000000-0005-0000-0000-000086000000}"/>
    <cellStyle name="Обычный 2 9 2 3" xfId="101" xr:uid="{00000000-0005-0000-0000-000087000000}"/>
    <cellStyle name="Обычный 2 9 2 4" xfId="105" xr:uid="{00000000-0005-0000-0000-000088000000}"/>
    <cellStyle name="Обычный 2 9 2 5" xfId="107" xr:uid="{00000000-0005-0000-0000-000089000000}"/>
    <cellStyle name="Обычный 2 9 2 6" xfId="141" xr:uid="{00000000-0005-0000-0000-00008A000000}"/>
    <cellStyle name="Обычный 2 9 2 7" xfId="177" xr:uid="{00000000-0005-0000-0000-00008B000000}"/>
    <cellStyle name="Обычный 2 9 3" xfId="140" xr:uid="{00000000-0005-0000-0000-00008C000000}"/>
    <cellStyle name="Обычный 2 9 4" xfId="176" xr:uid="{00000000-0005-0000-0000-00008D000000}"/>
    <cellStyle name="Обычный 2 9_приложения_к ТС_2016_2-15_размещен" xfId="75" xr:uid="{00000000-0005-0000-0000-00008E000000}"/>
    <cellStyle name="Обычный 2_Тарифы_2013_проект_141212" xfId="76" xr:uid="{00000000-0005-0000-0000-00008F000000}"/>
    <cellStyle name="Обычный 20" xfId="113" xr:uid="{00000000-0005-0000-0000-000090000000}"/>
    <cellStyle name="Обычный 21" xfId="149" xr:uid="{00000000-0005-0000-0000-000091000000}"/>
    <cellStyle name="Обычный 3" xfId="4" xr:uid="{00000000-0005-0000-0000-000092000000}"/>
    <cellStyle name="Обычный 3 2" xfId="77" xr:uid="{00000000-0005-0000-0000-000093000000}"/>
    <cellStyle name="Обычный 3 3" xfId="103" xr:uid="{00000000-0005-0000-0000-000094000000}"/>
    <cellStyle name="Обычный 4" xfId="78" xr:uid="{00000000-0005-0000-0000-000095000000}"/>
    <cellStyle name="Обычный 4 2" xfId="79" xr:uid="{00000000-0005-0000-0000-000096000000}"/>
    <cellStyle name="Обычный 4 2 2" xfId="80" xr:uid="{00000000-0005-0000-0000-000097000000}"/>
    <cellStyle name="Обычный 4 2 2 2" xfId="144" xr:uid="{00000000-0005-0000-0000-000098000000}"/>
    <cellStyle name="Обычный 4 2 2 3" xfId="180" xr:uid="{00000000-0005-0000-0000-000099000000}"/>
    <cellStyle name="Обычный 4 2 3" xfId="143" xr:uid="{00000000-0005-0000-0000-00009A000000}"/>
    <cellStyle name="Обычный 4 2 4" xfId="179" xr:uid="{00000000-0005-0000-0000-00009B000000}"/>
    <cellStyle name="Обычный 4 2_приложения_к ТС_2016_2-15_размещен" xfId="81" xr:uid="{00000000-0005-0000-0000-00009C000000}"/>
    <cellStyle name="Обычный 5" xfId="82" xr:uid="{00000000-0005-0000-0000-00009D000000}"/>
    <cellStyle name="Обычный 5 2" xfId="83" xr:uid="{00000000-0005-0000-0000-00009E000000}"/>
    <cellStyle name="Обычный 5 2 2" xfId="146" xr:uid="{00000000-0005-0000-0000-00009F000000}"/>
    <cellStyle name="Обычный 5 2 3" xfId="182" xr:uid="{00000000-0005-0000-0000-0000A0000000}"/>
    <cellStyle name="Обычный 5 3" xfId="84" xr:uid="{00000000-0005-0000-0000-0000A1000000}"/>
    <cellStyle name="Обычный 5 3 2" xfId="147" xr:uid="{00000000-0005-0000-0000-0000A2000000}"/>
    <cellStyle name="Обычный 5 3 3" xfId="183" xr:uid="{00000000-0005-0000-0000-0000A3000000}"/>
    <cellStyle name="Обычный 5 4" xfId="145" xr:uid="{00000000-0005-0000-0000-0000A4000000}"/>
    <cellStyle name="Обычный 5 5" xfId="181" xr:uid="{00000000-0005-0000-0000-0000A5000000}"/>
    <cellStyle name="Обычный 5_приложения_к ТС_2016_2-15_размещен" xfId="85" xr:uid="{00000000-0005-0000-0000-0000A6000000}"/>
    <cellStyle name="Обычный 6" xfId="86" xr:uid="{00000000-0005-0000-0000-0000A7000000}"/>
    <cellStyle name="Обычный 7" xfId="87" xr:uid="{00000000-0005-0000-0000-0000A8000000}"/>
    <cellStyle name="Обычный 8" xfId="88" xr:uid="{00000000-0005-0000-0000-0000A9000000}"/>
    <cellStyle name="Обычный 8 2" xfId="5" xr:uid="{00000000-0005-0000-0000-0000AA000000}"/>
    <cellStyle name="Обычный 8 3" xfId="148" xr:uid="{00000000-0005-0000-0000-0000AB000000}"/>
    <cellStyle name="Обычный 8 4" xfId="184" xr:uid="{00000000-0005-0000-0000-0000AC000000}"/>
    <cellStyle name="Обычный 8_приложения_к ТС_2016_2-15_размещен" xfId="89" xr:uid="{00000000-0005-0000-0000-0000AD000000}"/>
    <cellStyle name="Обычный 9" xfId="90" xr:uid="{00000000-0005-0000-0000-0000AE000000}"/>
    <cellStyle name="Обычный_Люберцы госгарантиии 2002 (новая редакция) (version 1)" xfId="99" xr:uid="{00000000-0005-0000-0000-0000AF000000}"/>
    <cellStyle name="Обычный_Тарифы 2013" xfId="3" xr:uid="{00000000-0005-0000-0000-0000B0000000}"/>
    <cellStyle name="Процентный 2" xfId="91" xr:uid="{00000000-0005-0000-0000-0000B1000000}"/>
    <cellStyle name="Стиль 1" xfId="92" xr:uid="{00000000-0005-0000-0000-0000B2000000}"/>
    <cellStyle name="Финансовый 2" xfId="93" xr:uid="{00000000-0005-0000-0000-0000B3000000}"/>
    <cellStyle name="Финансовый 2 2" xfId="94" xr:uid="{00000000-0005-0000-0000-0000B4000000}"/>
    <cellStyle name="Финансовый 2 3" xfId="95" xr:uid="{00000000-0005-0000-0000-0000B5000000}"/>
    <cellStyle name="Финансовый 3" xfId="96" xr:uid="{00000000-0005-0000-0000-0000B6000000}"/>
    <cellStyle name="Финансовый 4" xfId="97" xr:uid="{00000000-0005-0000-0000-0000B7000000}"/>
    <cellStyle name="Финансовый 5" xfId="98" xr:uid="{00000000-0005-0000-0000-0000B8000000}"/>
  </cellStyles>
  <dxfs count="0"/>
  <tableStyles count="0" defaultTableStyle="TableStyleMedium2" defaultPivotStyle="PivotStyleLight16"/>
  <colors>
    <mruColors>
      <color rgb="FF0DD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0"/>
  <sheetViews>
    <sheetView tabSelected="1" topLeftCell="A156" zoomScale="120" zoomScaleNormal="120" workbookViewId="0">
      <selection activeCell="F160" sqref="F160"/>
    </sheetView>
  </sheetViews>
  <sheetFormatPr defaultColWidth="9.140625" defaultRowHeight="15" x14ac:dyDescent="0.25"/>
  <cols>
    <col min="1" max="1" width="10.28515625" style="127" customWidth="1"/>
    <col min="2" max="2" width="19.42578125" style="43" customWidth="1"/>
    <col min="3" max="3" width="19.7109375" style="43" customWidth="1"/>
    <col min="4" max="4" width="31.7109375" style="26" customWidth="1"/>
    <col min="5" max="5" width="15.5703125" style="181" customWidth="1"/>
    <col min="6" max="6" width="17.85546875" style="43" customWidth="1"/>
    <col min="7" max="7" width="17.42578125" style="43" customWidth="1"/>
    <col min="8" max="8" width="17.140625" style="71" customWidth="1"/>
    <col min="9" max="9" width="16.28515625" style="72" customWidth="1"/>
    <col min="10" max="10" width="16.5703125" style="26" customWidth="1"/>
    <col min="11" max="11" width="19.85546875" style="43" customWidth="1"/>
    <col min="12" max="12" width="13" style="43" customWidth="1"/>
    <col min="13" max="13" width="16.5703125" style="43" customWidth="1"/>
    <col min="14" max="14" width="16.7109375" style="43" customWidth="1"/>
    <col min="15" max="16384" width="9.140625" style="43"/>
  </cols>
  <sheetData>
    <row r="1" spans="1:15" s="61" customFormat="1" x14ac:dyDescent="0.25">
      <c r="A1" s="126"/>
      <c r="B1" s="62" t="s">
        <v>558</v>
      </c>
      <c r="C1" s="48"/>
      <c r="D1" s="48"/>
      <c r="E1" s="169"/>
      <c r="F1" s="49"/>
      <c r="G1" s="50"/>
      <c r="H1" s="104"/>
    </row>
    <row r="2" spans="1:15" s="61" customFormat="1" x14ac:dyDescent="0.25">
      <c r="A2" s="133"/>
      <c r="B2" s="63" t="s">
        <v>560</v>
      </c>
      <c r="C2" s="48"/>
      <c r="D2" s="48"/>
      <c r="E2" s="169"/>
      <c r="F2" s="49"/>
      <c r="G2" s="50"/>
      <c r="H2" s="104"/>
    </row>
    <row r="3" spans="1:15" s="48" customFormat="1" ht="34.5" customHeight="1" x14ac:dyDescent="0.25">
      <c r="A3" s="134"/>
      <c r="B3" s="52"/>
      <c r="C3" s="52"/>
      <c r="D3" s="53"/>
      <c r="E3" s="170"/>
      <c r="F3" s="52"/>
      <c r="J3" s="53"/>
      <c r="K3" s="53"/>
    </row>
    <row r="4" spans="1:15" x14ac:dyDescent="0.25">
      <c r="A4" s="135"/>
      <c r="B4" s="1"/>
      <c r="C4" s="1"/>
      <c r="D4" s="2"/>
      <c r="E4" s="171"/>
      <c r="F4" s="1"/>
      <c r="G4" s="1"/>
      <c r="H4" s="54"/>
      <c r="I4" s="55"/>
      <c r="J4" s="3"/>
      <c r="K4" s="4" t="s">
        <v>555</v>
      </c>
      <c r="L4" s="4"/>
      <c r="M4" s="5"/>
      <c r="N4" s="1"/>
    </row>
    <row r="5" spans="1:15" x14ac:dyDescent="0.25">
      <c r="A5" s="135"/>
      <c r="B5" s="1"/>
      <c r="C5" s="1"/>
      <c r="D5" s="2"/>
      <c r="E5" s="171"/>
      <c r="F5" s="1"/>
      <c r="G5" s="1"/>
      <c r="H5" s="54"/>
      <c r="I5" s="55"/>
      <c r="J5" s="3"/>
      <c r="K5" s="4" t="s">
        <v>459</v>
      </c>
      <c r="L5" s="4"/>
      <c r="M5" s="6"/>
      <c r="N5" s="1"/>
    </row>
    <row r="6" spans="1:15" x14ac:dyDescent="0.25">
      <c r="A6" s="135"/>
      <c r="B6" s="1"/>
      <c r="C6" s="1"/>
      <c r="D6" s="2"/>
      <c r="E6" s="171"/>
      <c r="F6" s="1"/>
      <c r="G6" s="1"/>
      <c r="H6" s="54"/>
      <c r="I6" s="55"/>
      <c r="J6" s="3"/>
      <c r="K6" s="4" t="s">
        <v>557</v>
      </c>
      <c r="L6" s="4"/>
      <c r="M6" s="6"/>
      <c r="N6" s="1"/>
    </row>
    <row r="7" spans="1:15" x14ac:dyDescent="0.25">
      <c r="A7" s="135"/>
      <c r="B7" s="1"/>
      <c r="C7" s="1"/>
      <c r="D7" s="2"/>
      <c r="E7" s="171"/>
      <c r="F7" s="1"/>
      <c r="G7" s="1"/>
      <c r="H7" s="54"/>
      <c r="I7" s="56"/>
      <c r="J7" s="7"/>
      <c r="K7" s="51" t="s">
        <v>561</v>
      </c>
      <c r="L7" s="9"/>
      <c r="M7" s="8"/>
      <c r="N7" s="8"/>
      <c r="O7" s="9"/>
    </row>
    <row r="8" spans="1:15" s="64" customFormat="1" ht="33.75" customHeight="1" x14ac:dyDescent="0.25">
      <c r="A8" s="136"/>
      <c r="B8" s="209" t="s">
        <v>556</v>
      </c>
      <c r="C8" s="209"/>
      <c r="D8" s="209"/>
      <c r="E8" s="209"/>
      <c r="F8" s="209"/>
      <c r="G8" s="209"/>
      <c r="H8" s="209"/>
      <c r="I8" s="209"/>
      <c r="J8" s="209"/>
      <c r="K8" s="209"/>
      <c r="L8" s="10"/>
      <c r="M8" s="10"/>
      <c r="N8" s="10"/>
      <c r="O8" s="10"/>
    </row>
    <row r="9" spans="1:15" s="64" customFormat="1" ht="12.75" x14ac:dyDescent="0.25">
      <c r="A9" s="137"/>
      <c r="B9" s="11"/>
      <c r="C9" s="11"/>
      <c r="D9" s="11"/>
      <c r="E9" s="172"/>
      <c r="F9" s="11"/>
      <c r="H9" s="65"/>
      <c r="I9" s="66"/>
      <c r="J9" s="11"/>
      <c r="K9" s="12" t="s">
        <v>460</v>
      </c>
      <c r="L9" s="9"/>
      <c r="M9" s="11"/>
      <c r="N9" s="9"/>
    </row>
    <row r="10" spans="1:15" s="64" customFormat="1" thickBot="1" x14ac:dyDescent="0.3">
      <c r="A10" s="128"/>
      <c r="B10" s="13" t="s">
        <v>461</v>
      </c>
      <c r="C10" s="13"/>
      <c r="D10" s="14"/>
      <c r="E10" s="173"/>
      <c r="F10" s="15"/>
      <c r="G10" s="11"/>
      <c r="H10" s="67"/>
      <c r="I10" s="67"/>
      <c r="J10" s="9"/>
      <c r="K10" s="16"/>
      <c r="O10" s="9"/>
    </row>
    <row r="11" spans="1:15" ht="51" x14ac:dyDescent="0.25">
      <c r="A11" s="129"/>
      <c r="B11" s="17" t="s">
        <v>462</v>
      </c>
      <c r="C11" s="18" t="s">
        <v>151</v>
      </c>
      <c r="D11" s="19" t="s">
        <v>463</v>
      </c>
      <c r="E11" s="20" t="s">
        <v>196</v>
      </c>
      <c r="F11" s="19" t="s">
        <v>251</v>
      </c>
      <c r="G11" s="20" t="s">
        <v>368</v>
      </c>
      <c r="H11" s="68" t="s">
        <v>387</v>
      </c>
      <c r="I11" s="68" t="s">
        <v>396</v>
      </c>
      <c r="J11" s="21" t="s">
        <v>464</v>
      </c>
      <c r="K11" s="22" t="s">
        <v>465</v>
      </c>
      <c r="N11" s="1"/>
    </row>
    <row r="12" spans="1:15" ht="16.5" thickBot="1" x14ac:dyDescent="0.3">
      <c r="A12" s="130"/>
      <c r="B12" s="23" t="s">
        <v>466</v>
      </c>
      <c r="C12" s="105">
        <v>103</v>
      </c>
      <c r="D12" s="106">
        <v>159</v>
      </c>
      <c r="E12" s="174">
        <v>228</v>
      </c>
      <c r="F12" s="108">
        <v>250</v>
      </c>
      <c r="G12" s="106">
        <v>284</v>
      </c>
      <c r="H12" s="107">
        <v>433</v>
      </c>
      <c r="I12" s="107">
        <v>103</v>
      </c>
      <c r="J12" s="107">
        <v>124</v>
      </c>
      <c r="K12" s="109">
        <v>124</v>
      </c>
      <c r="N12" s="1"/>
    </row>
    <row r="13" spans="1:15" ht="15.75" x14ac:dyDescent="0.25">
      <c r="A13" s="131"/>
      <c r="B13" s="24"/>
      <c r="C13" s="25"/>
      <c r="D13" s="25"/>
      <c r="E13" s="25"/>
      <c r="F13" s="25"/>
      <c r="G13" s="25"/>
      <c r="H13" s="25"/>
      <c r="I13" s="25"/>
      <c r="J13" s="25"/>
      <c r="K13" s="25"/>
      <c r="O13" s="1"/>
    </row>
    <row r="14" spans="1:15" ht="15.75" x14ac:dyDescent="0.25">
      <c r="A14" s="131"/>
      <c r="B14" s="24"/>
      <c r="C14" s="25"/>
      <c r="D14" s="25"/>
      <c r="E14" s="25"/>
      <c r="F14" s="25"/>
      <c r="G14" s="25"/>
      <c r="H14" s="25"/>
      <c r="I14" s="25"/>
      <c r="J14" s="25"/>
      <c r="K14" s="25"/>
      <c r="O14" s="1"/>
    </row>
    <row r="15" spans="1:15" ht="15.75" x14ac:dyDescent="0.25">
      <c r="A15" s="131"/>
      <c r="B15" s="24"/>
      <c r="C15" s="25"/>
      <c r="D15" s="25"/>
      <c r="E15" s="25"/>
      <c r="F15" s="25"/>
      <c r="G15" s="25"/>
      <c r="H15" s="25"/>
      <c r="I15" s="25"/>
      <c r="J15" s="25"/>
      <c r="K15" s="25"/>
      <c r="O15" s="1"/>
    </row>
    <row r="16" spans="1:15" ht="15.75" x14ac:dyDescent="0.25">
      <c r="A16" s="131"/>
      <c r="B16" s="24"/>
      <c r="C16" s="25"/>
      <c r="D16" s="25"/>
      <c r="E16" s="25"/>
      <c r="F16" s="25"/>
      <c r="G16" s="25"/>
      <c r="H16" s="25"/>
      <c r="I16" s="25"/>
      <c r="J16" s="25"/>
      <c r="K16" s="25"/>
      <c r="O16" s="1"/>
    </row>
    <row r="17" spans="1:15" ht="15.75" x14ac:dyDescent="0.25">
      <c r="A17" s="131"/>
      <c r="B17" s="24"/>
      <c r="C17" s="25"/>
      <c r="D17" s="25"/>
      <c r="E17" s="25"/>
      <c r="F17" s="25"/>
      <c r="G17" s="25"/>
      <c r="H17" s="25"/>
      <c r="I17" s="25"/>
      <c r="J17" s="25"/>
      <c r="K17" s="25"/>
      <c r="O17" s="1"/>
    </row>
    <row r="18" spans="1:15" ht="15.75" x14ac:dyDescent="0.25">
      <c r="A18" s="131"/>
      <c r="B18" s="24"/>
      <c r="C18" s="25"/>
      <c r="D18" s="25"/>
      <c r="E18" s="25"/>
      <c r="F18" s="25"/>
      <c r="G18" s="25"/>
      <c r="H18" s="25"/>
      <c r="I18" s="25"/>
      <c r="J18" s="25"/>
      <c r="K18" s="25"/>
      <c r="O18" s="1"/>
    </row>
    <row r="19" spans="1:15" x14ac:dyDescent="0.25">
      <c r="A19" s="137"/>
      <c r="B19" s="11"/>
      <c r="C19" s="11"/>
      <c r="D19" s="11"/>
      <c r="E19" s="172"/>
      <c r="F19" s="11"/>
      <c r="G19" s="11"/>
      <c r="H19" s="65"/>
      <c r="I19" s="51" t="s">
        <v>467</v>
      </c>
      <c r="K19" s="27"/>
      <c r="L19" s="1"/>
      <c r="M19" s="27"/>
      <c r="N19" s="27"/>
    </row>
    <row r="20" spans="1:15" ht="29.25" customHeight="1" x14ac:dyDescent="0.25">
      <c r="B20" s="210" t="s">
        <v>468</v>
      </c>
      <c r="C20" s="210"/>
      <c r="D20" s="210"/>
      <c r="E20" s="210"/>
      <c r="F20" s="210"/>
      <c r="G20" s="210"/>
      <c r="H20" s="210"/>
      <c r="I20" s="210"/>
      <c r="J20" s="28"/>
      <c r="K20" s="28"/>
      <c r="L20" s="28"/>
      <c r="M20" s="28"/>
      <c r="N20" s="28"/>
      <c r="O20" s="28"/>
    </row>
    <row r="21" spans="1:15" ht="15.75" thickBot="1" x14ac:dyDescent="0.3">
      <c r="B21" s="69"/>
      <c r="C21" s="69"/>
      <c r="D21" s="70"/>
      <c r="E21" s="175"/>
    </row>
    <row r="22" spans="1:15" x14ac:dyDescent="0.25">
      <c r="B22" s="211" t="s">
        <v>0</v>
      </c>
      <c r="C22" s="212"/>
      <c r="D22" s="213" t="s">
        <v>469</v>
      </c>
      <c r="E22" s="215" t="s">
        <v>470</v>
      </c>
      <c r="F22" s="217" t="s">
        <v>145</v>
      </c>
      <c r="G22" s="218"/>
      <c r="H22" s="219" t="s">
        <v>146</v>
      </c>
      <c r="I22" s="220"/>
    </row>
    <row r="23" spans="1:15" ht="29.25" thickBot="1" x14ac:dyDescent="0.3">
      <c r="A23" s="57" t="s">
        <v>562</v>
      </c>
      <c r="B23" s="57" t="s">
        <v>147</v>
      </c>
      <c r="C23" s="58" t="s">
        <v>148</v>
      </c>
      <c r="D23" s="214"/>
      <c r="E23" s="216"/>
      <c r="F23" s="57" t="s">
        <v>149</v>
      </c>
      <c r="G23" s="58" t="s">
        <v>150</v>
      </c>
      <c r="H23" s="59" t="s">
        <v>149</v>
      </c>
      <c r="I23" s="60" t="s">
        <v>150</v>
      </c>
    </row>
    <row r="24" spans="1:15" ht="15.75" thickBot="1" x14ac:dyDescent="0.3">
      <c r="B24" s="221" t="s">
        <v>471</v>
      </c>
      <c r="C24" s="222"/>
      <c r="D24" s="222"/>
      <c r="E24" s="222"/>
      <c r="F24" s="222"/>
      <c r="G24" s="222"/>
      <c r="H24" s="222"/>
      <c r="I24" s="223"/>
    </row>
    <row r="25" spans="1:15" ht="45.75" thickBot="1" x14ac:dyDescent="0.3">
      <c r="A25" s="138">
        <v>807</v>
      </c>
      <c r="B25" s="73" t="s">
        <v>152</v>
      </c>
      <c r="C25" s="74" t="s">
        <v>153</v>
      </c>
      <c r="D25" s="75" t="s">
        <v>472</v>
      </c>
      <c r="E25" s="182">
        <f>I25/F25</f>
        <v>103.2258064516129</v>
      </c>
      <c r="F25" s="76">
        <v>0.93</v>
      </c>
      <c r="G25" s="77">
        <v>0.93</v>
      </c>
      <c r="H25" s="110">
        <v>96</v>
      </c>
      <c r="I25" s="111">
        <v>96</v>
      </c>
      <c r="K25" s="26"/>
    </row>
    <row r="26" spans="1:15" ht="30.75" thickBot="1" x14ac:dyDescent="0.3">
      <c r="A26" s="139">
        <v>943</v>
      </c>
      <c r="B26" s="78" t="s">
        <v>154</v>
      </c>
      <c r="C26" s="79" t="s">
        <v>155</v>
      </c>
      <c r="D26" s="80" t="s">
        <v>6</v>
      </c>
      <c r="E26" s="183">
        <f>H26/F26</f>
        <v>102.66666666666667</v>
      </c>
      <c r="F26" s="81">
        <v>0.75</v>
      </c>
      <c r="G26" s="82">
        <v>0.75</v>
      </c>
      <c r="H26" s="112">
        <v>77</v>
      </c>
      <c r="I26" s="113">
        <v>77</v>
      </c>
      <c r="K26" s="26"/>
    </row>
    <row r="27" spans="1:15" ht="30.75" thickBot="1" x14ac:dyDescent="0.3">
      <c r="A27" s="139">
        <v>944</v>
      </c>
      <c r="B27" s="78" t="s">
        <v>156</v>
      </c>
      <c r="C27" s="79" t="s">
        <v>157</v>
      </c>
      <c r="D27" s="80" t="s">
        <v>5</v>
      </c>
      <c r="E27" s="183">
        <f>H27/F27</f>
        <v>102.66666666666667</v>
      </c>
      <c r="F27" s="81">
        <v>0.75</v>
      </c>
      <c r="G27" s="82">
        <v>0.75</v>
      </c>
      <c r="H27" s="112">
        <v>77</v>
      </c>
      <c r="I27" s="113">
        <v>77</v>
      </c>
      <c r="K27" s="26"/>
    </row>
    <row r="28" spans="1:15" ht="45.75" thickBot="1" x14ac:dyDescent="0.3">
      <c r="A28" s="139">
        <v>809</v>
      </c>
      <c r="B28" s="78" t="s">
        <v>158</v>
      </c>
      <c r="C28" s="79" t="s">
        <v>159</v>
      </c>
      <c r="D28" s="80" t="s">
        <v>66</v>
      </c>
      <c r="E28" s="183">
        <f>H28/F28</f>
        <v>104</v>
      </c>
      <c r="F28" s="81">
        <v>0.25</v>
      </c>
      <c r="G28" s="82">
        <v>0.25</v>
      </c>
      <c r="H28" s="112">
        <v>26</v>
      </c>
      <c r="I28" s="113">
        <v>26</v>
      </c>
      <c r="K28" s="26"/>
    </row>
    <row r="29" spans="1:15" ht="45.75" thickBot="1" x14ac:dyDescent="0.3">
      <c r="A29" s="139">
        <v>813</v>
      </c>
      <c r="B29" s="78" t="s">
        <v>473</v>
      </c>
      <c r="C29" s="79" t="s">
        <v>175</v>
      </c>
      <c r="D29" s="80" t="s">
        <v>80</v>
      </c>
      <c r="E29" s="183">
        <f t="shared" ref="E29:E34" si="0">I29/G29</f>
        <v>103.07692307692308</v>
      </c>
      <c r="F29" s="83" t="s">
        <v>473</v>
      </c>
      <c r="G29" s="82">
        <v>1.95</v>
      </c>
      <c r="H29" s="112" t="s">
        <v>559</v>
      </c>
      <c r="I29" s="113">
        <v>201</v>
      </c>
      <c r="K29" s="26"/>
    </row>
    <row r="30" spans="1:15" ht="45.75" thickBot="1" x14ac:dyDescent="0.3">
      <c r="A30" s="139">
        <v>814</v>
      </c>
      <c r="B30" s="78" t="s">
        <v>473</v>
      </c>
      <c r="C30" s="79" t="s">
        <v>176</v>
      </c>
      <c r="D30" s="80" t="s">
        <v>81</v>
      </c>
      <c r="E30" s="183">
        <f t="shared" si="0"/>
        <v>102.91970802919707</v>
      </c>
      <c r="F30" s="83" t="s">
        <v>473</v>
      </c>
      <c r="G30" s="82">
        <v>1.37</v>
      </c>
      <c r="H30" s="112" t="s">
        <v>559</v>
      </c>
      <c r="I30" s="113">
        <v>141</v>
      </c>
      <c r="K30" s="26"/>
    </row>
    <row r="31" spans="1:15" ht="45.75" thickBot="1" x14ac:dyDescent="0.3">
      <c r="A31" s="139">
        <v>815</v>
      </c>
      <c r="B31" s="78" t="s">
        <v>473</v>
      </c>
      <c r="C31" s="79" t="s">
        <v>177</v>
      </c>
      <c r="D31" s="80" t="s">
        <v>87</v>
      </c>
      <c r="E31" s="183">
        <f t="shared" si="0"/>
        <v>103.36134453781513</v>
      </c>
      <c r="F31" s="83" t="s">
        <v>473</v>
      </c>
      <c r="G31" s="82">
        <v>1.19</v>
      </c>
      <c r="H31" s="112" t="s">
        <v>559</v>
      </c>
      <c r="I31" s="113">
        <v>123</v>
      </c>
      <c r="K31" s="26"/>
    </row>
    <row r="32" spans="1:15" ht="30.75" thickBot="1" x14ac:dyDescent="0.3">
      <c r="A32" s="139">
        <v>945</v>
      </c>
      <c r="B32" s="78" t="s">
        <v>162</v>
      </c>
      <c r="C32" s="79" t="s">
        <v>163</v>
      </c>
      <c r="D32" s="80" t="s">
        <v>78</v>
      </c>
      <c r="E32" s="183">
        <f t="shared" si="0"/>
        <v>103.07692307692308</v>
      </c>
      <c r="F32" s="81">
        <v>1.68</v>
      </c>
      <c r="G32" s="82">
        <v>1.95</v>
      </c>
      <c r="H32" s="112">
        <v>173</v>
      </c>
      <c r="I32" s="113">
        <v>201</v>
      </c>
      <c r="K32" s="26"/>
    </row>
    <row r="33" spans="1:11" ht="30.75" thickBot="1" x14ac:dyDescent="0.3">
      <c r="A33" s="139">
        <v>946</v>
      </c>
      <c r="B33" s="78" t="s">
        <v>164</v>
      </c>
      <c r="C33" s="79" t="s">
        <v>165</v>
      </c>
      <c r="D33" s="80" t="s">
        <v>79</v>
      </c>
      <c r="E33" s="183">
        <f t="shared" si="0"/>
        <v>102.91970802919707</v>
      </c>
      <c r="F33" s="81">
        <v>1.18</v>
      </c>
      <c r="G33" s="82">
        <v>1.37</v>
      </c>
      <c r="H33" s="112">
        <v>122</v>
      </c>
      <c r="I33" s="113">
        <v>141</v>
      </c>
      <c r="K33" s="26"/>
    </row>
    <row r="34" spans="1:11" ht="45.75" thickBot="1" x14ac:dyDescent="0.3">
      <c r="A34" s="139">
        <v>947</v>
      </c>
      <c r="B34" s="78" t="s">
        <v>166</v>
      </c>
      <c r="C34" s="79" t="s">
        <v>167</v>
      </c>
      <c r="D34" s="80" t="s">
        <v>89</v>
      </c>
      <c r="E34" s="183">
        <f t="shared" si="0"/>
        <v>103.36134453781513</v>
      </c>
      <c r="F34" s="81">
        <v>1.25</v>
      </c>
      <c r="G34" s="82">
        <v>1.19</v>
      </c>
      <c r="H34" s="112">
        <v>129</v>
      </c>
      <c r="I34" s="113">
        <v>123</v>
      </c>
      <c r="K34" s="26"/>
    </row>
    <row r="35" spans="1:11" ht="45.75" thickBot="1" x14ac:dyDescent="0.3">
      <c r="A35" s="139">
        <v>817</v>
      </c>
      <c r="B35" s="78" t="s">
        <v>168</v>
      </c>
      <c r="C35" s="79" t="s">
        <v>473</v>
      </c>
      <c r="D35" s="80" t="s">
        <v>82</v>
      </c>
      <c r="E35" s="183">
        <f t="shared" ref="E35:E43" si="1">H35/F35</f>
        <v>102.97619047619048</v>
      </c>
      <c r="F35" s="81">
        <v>1.68</v>
      </c>
      <c r="G35" s="84" t="s">
        <v>473</v>
      </c>
      <c r="H35" s="112">
        <v>173</v>
      </c>
      <c r="I35" s="113" t="s">
        <v>559</v>
      </c>
      <c r="K35" s="26"/>
    </row>
    <row r="36" spans="1:11" ht="45.75" thickBot="1" x14ac:dyDescent="0.3">
      <c r="A36" s="139">
        <v>818</v>
      </c>
      <c r="B36" s="78" t="s">
        <v>169</v>
      </c>
      <c r="C36" s="79" t="s">
        <v>473</v>
      </c>
      <c r="D36" s="80" t="s">
        <v>83</v>
      </c>
      <c r="E36" s="183">
        <f t="shared" si="1"/>
        <v>103.38983050847459</v>
      </c>
      <c r="F36" s="81">
        <v>1.18</v>
      </c>
      <c r="G36" s="84" t="s">
        <v>473</v>
      </c>
      <c r="H36" s="112">
        <v>122</v>
      </c>
      <c r="I36" s="113" t="s">
        <v>559</v>
      </c>
      <c r="K36" s="26"/>
    </row>
    <row r="37" spans="1:11" ht="45.75" thickBot="1" x14ac:dyDescent="0.3">
      <c r="A37" s="139">
        <v>819</v>
      </c>
      <c r="B37" s="78" t="s">
        <v>170</v>
      </c>
      <c r="C37" s="79" t="s">
        <v>473</v>
      </c>
      <c r="D37" s="80" t="s">
        <v>91</v>
      </c>
      <c r="E37" s="183">
        <f t="shared" si="1"/>
        <v>103.2</v>
      </c>
      <c r="F37" s="81">
        <v>1.25</v>
      </c>
      <c r="G37" s="84" t="s">
        <v>473</v>
      </c>
      <c r="H37" s="112">
        <v>129</v>
      </c>
      <c r="I37" s="113" t="s">
        <v>559</v>
      </c>
      <c r="K37" s="26"/>
    </row>
    <row r="38" spans="1:11" ht="30.75" thickBot="1" x14ac:dyDescent="0.3">
      <c r="A38" s="139">
        <v>821</v>
      </c>
      <c r="B38" s="78" t="s">
        <v>178</v>
      </c>
      <c r="C38" s="79" t="s">
        <v>179</v>
      </c>
      <c r="D38" s="80" t="s">
        <v>139</v>
      </c>
      <c r="E38" s="183">
        <f t="shared" si="1"/>
        <v>102.97619047619048</v>
      </c>
      <c r="F38" s="81">
        <v>1.68</v>
      </c>
      <c r="G38" s="82">
        <v>1.95</v>
      </c>
      <c r="H38" s="112">
        <v>173</v>
      </c>
      <c r="I38" s="113">
        <v>201</v>
      </c>
      <c r="K38" s="26"/>
    </row>
    <row r="39" spans="1:11" ht="30.75" thickBot="1" x14ac:dyDescent="0.3">
      <c r="A39" s="139">
        <v>822</v>
      </c>
      <c r="B39" s="78" t="s">
        <v>180</v>
      </c>
      <c r="C39" s="79" t="s">
        <v>181</v>
      </c>
      <c r="D39" s="80" t="s">
        <v>140</v>
      </c>
      <c r="E39" s="183">
        <f t="shared" si="1"/>
        <v>103.38983050847459</v>
      </c>
      <c r="F39" s="81">
        <v>1.18</v>
      </c>
      <c r="G39" s="82">
        <v>1.37</v>
      </c>
      <c r="H39" s="112">
        <v>122</v>
      </c>
      <c r="I39" s="113">
        <v>141</v>
      </c>
      <c r="K39" s="26"/>
    </row>
    <row r="40" spans="1:11" ht="30.75" thickBot="1" x14ac:dyDescent="0.3">
      <c r="A40" s="139">
        <v>823</v>
      </c>
      <c r="B40" s="78" t="s">
        <v>182</v>
      </c>
      <c r="C40" s="79" t="s">
        <v>183</v>
      </c>
      <c r="D40" s="80" t="s">
        <v>143</v>
      </c>
      <c r="E40" s="183">
        <f t="shared" si="1"/>
        <v>103.2</v>
      </c>
      <c r="F40" s="81">
        <v>1.25</v>
      </c>
      <c r="G40" s="82">
        <v>1.19</v>
      </c>
      <c r="H40" s="112">
        <v>129</v>
      </c>
      <c r="I40" s="113">
        <v>123</v>
      </c>
      <c r="K40" s="26"/>
    </row>
    <row r="41" spans="1:11" ht="45.75" thickBot="1" x14ac:dyDescent="0.3">
      <c r="A41" s="139">
        <v>855</v>
      </c>
      <c r="B41" s="78" t="s">
        <v>171</v>
      </c>
      <c r="C41" s="79" t="s">
        <v>172</v>
      </c>
      <c r="D41" s="80" t="s">
        <v>84</v>
      </c>
      <c r="E41" s="183">
        <f t="shared" si="1"/>
        <v>102.85714285714286</v>
      </c>
      <c r="F41" s="81">
        <v>1.4</v>
      </c>
      <c r="G41" s="82">
        <v>1.4</v>
      </c>
      <c r="H41" s="112">
        <v>144</v>
      </c>
      <c r="I41" s="113">
        <v>144</v>
      </c>
      <c r="K41" s="26"/>
    </row>
    <row r="42" spans="1:11" ht="45.75" thickBot="1" x14ac:dyDescent="0.3">
      <c r="A42" s="139">
        <v>856</v>
      </c>
      <c r="B42" s="78" t="s">
        <v>173</v>
      </c>
      <c r="C42" s="79" t="s">
        <v>174</v>
      </c>
      <c r="D42" s="80" t="s">
        <v>85</v>
      </c>
      <c r="E42" s="183">
        <f t="shared" si="1"/>
        <v>102.77777777777777</v>
      </c>
      <c r="F42" s="81">
        <v>1.08</v>
      </c>
      <c r="G42" s="82">
        <v>1.08</v>
      </c>
      <c r="H42" s="112">
        <v>111</v>
      </c>
      <c r="I42" s="113">
        <v>111</v>
      </c>
      <c r="K42" s="26"/>
    </row>
    <row r="43" spans="1:11" ht="15.75" thickBot="1" x14ac:dyDescent="0.3">
      <c r="A43" s="140">
        <v>812</v>
      </c>
      <c r="B43" s="85" t="s">
        <v>160</v>
      </c>
      <c r="C43" s="86" t="s">
        <v>161</v>
      </c>
      <c r="D43" s="87" t="s">
        <v>26</v>
      </c>
      <c r="E43" s="183">
        <f t="shared" si="1"/>
        <v>103.44827586206897</v>
      </c>
      <c r="F43" s="88">
        <v>0.87</v>
      </c>
      <c r="G43" s="89">
        <v>0.87</v>
      </c>
      <c r="H43" s="114">
        <v>90</v>
      </c>
      <c r="I43" s="115">
        <v>90</v>
      </c>
      <c r="K43" s="26"/>
    </row>
    <row r="44" spans="1:11" ht="15.75" thickBot="1" x14ac:dyDescent="0.3">
      <c r="B44" s="224" t="s">
        <v>474</v>
      </c>
      <c r="C44" s="225"/>
      <c r="D44" s="225"/>
      <c r="E44" s="225"/>
      <c r="F44" s="225"/>
      <c r="G44" s="225"/>
      <c r="H44" s="225"/>
      <c r="I44" s="226"/>
    </row>
    <row r="45" spans="1:11" ht="15.75" thickBot="1" x14ac:dyDescent="0.3">
      <c r="B45" s="221" t="s">
        <v>475</v>
      </c>
      <c r="C45" s="222"/>
      <c r="D45" s="222"/>
      <c r="E45" s="222"/>
      <c r="F45" s="222"/>
      <c r="G45" s="222"/>
      <c r="H45" s="222"/>
      <c r="I45" s="223"/>
    </row>
    <row r="46" spans="1:11" ht="15.75" thickBot="1" x14ac:dyDescent="0.3">
      <c r="A46" s="138">
        <v>804</v>
      </c>
      <c r="B46" s="73" t="s">
        <v>476</v>
      </c>
      <c r="C46" s="74" t="s">
        <v>477</v>
      </c>
      <c r="D46" s="75" t="s">
        <v>70</v>
      </c>
      <c r="E46" s="183">
        <f t="shared" ref="E46:E54" si="2">H46/F46</f>
        <v>159.375</v>
      </c>
      <c r="F46" s="76">
        <v>0.96</v>
      </c>
      <c r="G46" s="77">
        <v>0.96</v>
      </c>
      <c r="H46" s="110">
        <v>153</v>
      </c>
      <c r="I46" s="111">
        <v>153</v>
      </c>
      <c r="K46" s="26"/>
    </row>
    <row r="47" spans="1:11" ht="15.75" thickBot="1" x14ac:dyDescent="0.3">
      <c r="A47" s="141">
        <v>805</v>
      </c>
      <c r="B47" s="29" t="s">
        <v>478</v>
      </c>
      <c r="C47" s="30" t="s">
        <v>479</v>
      </c>
      <c r="D47" s="80" t="s">
        <v>71</v>
      </c>
      <c r="E47" s="183">
        <f t="shared" si="2"/>
        <v>158.06451612903226</v>
      </c>
      <c r="F47" s="81">
        <v>0.31</v>
      </c>
      <c r="G47" s="82">
        <v>0.31</v>
      </c>
      <c r="H47" s="112">
        <v>49</v>
      </c>
      <c r="I47" s="113">
        <v>49</v>
      </c>
      <c r="K47" s="26"/>
    </row>
    <row r="48" spans="1:11" ht="15.75" thickBot="1" x14ac:dyDescent="0.3">
      <c r="A48" s="141">
        <v>806</v>
      </c>
      <c r="B48" s="29" t="s">
        <v>480</v>
      </c>
      <c r="C48" s="30" t="s">
        <v>481</v>
      </c>
      <c r="D48" s="80" t="s">
        <v>72</v>
      </c>
      <c r="E48" s="183">
        <f t="shared" si="2"/>
        <v>160</v>
      </c>
      <c r="F48" s="81">
        <v>0.5</v>
      </c>
      <c r="G48" s="82">
        <v>0.5</v>
      </c>
      <c r="H48" s="112">
        <v>80</v>
      </c>
      <c r="I48" s="113">
        <v>80</v>
      </c>
      <c r="K48" s="26"/>
    </row>
    <row r="49" spans="1:11" ht="45.75" thickBot="1" x14ac:dyDescent="0.3">
      <c r="A49" s="139">
        <v>808</v>
      </c>
      <c r="B49" s="78" t="s">
        <v>184</v>
      </c>
      <c r="C49" s="79" t="s">
        <v>185</v>
      </c>
      <c r="D49" s="80" t="s">
        <v>14</v>
      </c>
      <c r="E49" s="183">
        <f t="shared" si="2"/>
        <v>159.09090909090907</v>
      </c>
      <c r="F49" s="81">
        <v>1.1000000000000001</v>
      </c>
      <c r="G49" s="82">
        <v>1.1000000000000001</v>
      </c>
      <c r="H49" s="112">
        <v>175</v>
      </c>
      <c r="I49" s="113">
        <v>175</v>
      </c>
      <c r="K49" s="26"/>
    </row>
    <row r="50" spans="1:11" ht="15.75" thickBot="1" x14ac:dyDescent="0.3">
      <c r="A50" s="139">
        <v>811</v>
      </c>
      <c r="B50" s="78" t="s">
        <v>186</v>
      </c>
      <c r="C50" s="79" t="s">
        <v>187</v>
      </c>
      <c r="D50" s="80" t="s">
        <v>4</v>
      </c>
      <c r="E50" s="183">
        <f t="shared" si="2"/>
        <v>159.52380952380952</v>
      </c>
      <c r="F50" s="81">
        <v>0.42</v>
      </c>
      <c r="G50" s="82">
        <v>0.42</v>
      </c>
      <c r="H50" s="112">
        <v>67</v>
      </c>
      <c r="I50" s="113">
        <v>67</v>
      </c>
      <c r="K50" s="26"/>
    </row>
    <row r="51" spans="1:11" ht="45.75" thickBot="1" x14ac:dyDescent="0.3">
      <c r="A51" s="139">
        <v>828</v>
      </c>
      <c r="B51" s="78" t="s">
        <v>188</v>
      </c>
      <c r="C51" s="79" t="s">
        <v>189</v>
      </c>
      <c r="D51" s="80" t="s">
        <v>13</v>
      </c>
      <c r="E51" s="183">
        <f t="shared" si="2"/>
        <v>158.58585858585857</v>
      </c>
      <c r="F51" s="81">
        <v>0.99</v>
      </c>
      <c r="G51" s="82">
        <v>0.99</v>
      </c>
      <c r="H51" s="112">
        <v>157</v>
      </c>
      <c r="I51" s="113">
        <v>157</v>
      </c>
      <c r="K51" s="26"/>
    </row>
    <row r="52" spans="1:11" ht="45.75" thickBot="1" x14ac:dyDescent="0.3">
      <c r="A52" s="139">
        <v>829</v>
      </c>
      <c r="B52" s="78" t="s">
        <v>190</v>
      </c>
      <c r="C52" s="79" t="s">
        <v>191</v>
      </c>
      <c r="D52" s="80" t="s">
        <v>96</v>
      </c>
      <c r="E52" s="183">
        <f t="shared" si="2"/>
        <v>160</v>
      </c>
      <c r="F52" s="81">
        <v>0.45</v>
      </c>
      <c r="G52" s="82">
        <v>0.45</v>
      </c>
      <c r="H52" s="112">
        <v>72</v>
      </c>
      <c r="I52" s="113">
        <v>72</v>
      </c>
      <c r="K52" s="26"/>
    </row>
    <row r="53" spans="1:11" ht="30.75" thickBot="1" x14ac:dyDescent="0.3">
      <c r="A53" s="139">
        <v>831</v>
      </c>
      <c r="B53" s="78" t="s">
        <v>194</v>
      </c>
      <c r="C53" s="79" t="s">
        <v>195</v>
      </c>
      <c r="D53" s="80" t="s">
        <v>52</v>
      </c>
      <c r="E53" s="183">
        <f t="shared" si="2"/>
        <v>160</v>
      </c>
      <c r="F53" s="81">
        <v>0.25</v>
      </c>
      <c r="G53" s="82">
        <v>0.25</v>
      </c>
      <c r="H53" s="112">
        <v>40</v>
      </c>
      <c r="I53" s="113">
        <v>40</v>
      </c>
      <c r="K53" s="26"/>
    </row>
    <row r="54" spans="1:11" ht="60.75" thickBot="1" x14ac:dyDescent="0.3">
      <c r="A54" s="140">
        <v>834</v>
      </c>
      <c r="B54" s="85" t="s">
        <v>192</v>
      </c>
      <c r="C54" s="86" t="s">
        <v>193</v>
      </c>
      <c r="D54" s="87" t="s">
        <v>102</v>
      </c>
      <c r="E54" s="183">
        <f t="shared" si="2"/>
        <v>159</v>
      </c>
      <c r="F54" s="90">
        <v>2</v>
      </c>
      <c r="G54" s="91">
        <v>2</v>
      </c>
      <c r="H54" s="116">
        <v>318</v>
      </c>
      <c r="I54" s="117">
        <v>318</v>
      </c>
      <c r="K54" s="26"/>
    </row>
    <row r="55" spans="1:11" ht="15.75" thickBot="1" x14ac:dyDescent="0.3">
      <c r="B55" s="221" t="s">
        <v>482</v>
      </c>
      <c r="C55" s="222"/>
      <c r="D55" s="222"/>
      <c r="E55" s="222"/>
      <c r="F55" s="222"/>
      <c r="G55" s="222"/>
      <c r="H55" s="222"/>
      <c r="I55" s="223"/>
      <c r="K55" s="26"/>
    </row>
    <row r="56" spans="1:11" ht="30.75" thickBot="1" x14ac:dyDescent="0.3">
      <c r="A56" s="142">
        <v>832</v>
      </c>
      <c r="B56" s="92" t="s">
        <v>197</v>
      </c>
      <c r="C56" s="93" t="s">
        <v>198</v>
      </c>
      <c r="D56" s="94" t="s">
        <v>97</v>
      </c>
      <c r="E56" s="183">
        <f t="shared" ref="E56:E82" si="3">H56/F56</f>
        <v>228.40909090909091</v>
      </c>
      <c r="F56" s="95">
        <v>0.88</v>
      </c>
      <c r="G56" s="96">
        <v>0.88</v>
      </c>
      <c r="H56" s="118">
        <v>201</v>
      </c>
      <c r="I56" s="119">
        <v>201</v>
      </c>
      <c r="K56" s="26"/>
    </row>
    <row r="57" spans="1:11" ht="60.75" thickBot="1" x14ac:dyDescent="0.3">
      <c r="A57" s="141">
        <v>835</v>
      </c>
      <c r="B57" s="29" t="s">
        <v>199</v>
      </c>
      <c r="C57" s="30" t="s">
        <v>200</v>
      </c>
      <c r="D57" s="80" t="s">
        <v>483</v>
      </c>
      <c r="E57" s="183">
        <f t="shared" si="3"/>
        <v>228.10457516339869</v>
      </c>
      <c r="F57" s="81">
        <v>1.53</v>
      </c>
      <c r="G57" s="82">
        <v>1.53</v>
      </c>
      <c r="H57" s="112">
        <v>349</v>
      </c>
      <c r="I57" s="113">
        <v>349</v>
      </c>
      <c r="K57" s="26"/>
    </row>
    <row r="58" spans="1:11" ht="60.75" thickBot="1" x14ac:dyDescent="0.3">
      <c r="A58" s="141">
        <v>836</v>
      </c>
      <c r="B58" s="29" t="s">
        <v>201</v>
      </c>
      <c r="C58" s="30" t="s">
        <v>202</v>
      </c>
      <c r="D58" s="80" t="s">
        <v>484</v>
      </c>
      <c r="E58" s="183">
        <f t="shared" si="3"/>
        <v>228.2051282051282</v>
      </c>
      <c r="F58" s="81">
        <v>1.95</v>
      </c>
      <c r="G58" s="82">
        <v>1.95</v>
      </c>
      <c r="H58" s="112">
        <v>445</v>
      </c>
      <c r="I58" s="113">
        <v>445</v>
      </c>
      <c r="K58" s="26"/>
    </row>
    <row r="59" spans="1:11" ht="75.75" thickBot="1" x14ac:dyDescent="0.3">
      <c r="A59" s="141">
        <v>837</v>
      </c>
      <c r="B59" s="29" t="s">
        <v>203</v>
      </c>
      <c r="C59" s="30" t="s">
        <v>204</v>
      </c>
      <c r="D59" s="80" t="s">
        <v>485</v>
      </c>
      <c r="E59" s="183">
        <f t="shared" si="3"/>
        <v>228.1081081081081</v>
      </c>
      <c r="F59" s="81">
        <v>1.85</v>
      </c>
      <c r="G59" s="82">
        <v>1.85</v>
      </c>
      <c r="H59" s="112">
        <v>422</v>
      </c>
      <c r="I59" s="113">
        <v>422</v>
      </c>
      <c r="K59" s="26"/>
    </row>
    <row r="60" spans="1:11" ht="75.75" thickBot="1" x14ac:dyDescent="0.3">
      <c r="A60" s="141">
        <v>838</v>
      </c>
      <c r="B60" s="29" t="s">
        <v>205</v>
      </c>
      <c r="C60" s="30" t="s">
        <v>206</v>
      </c>
      <c r="D60" s="80" t="s">
        <v>486</v>
      </c>
      <c r="E60" s="183">
        <f t="shared" si="3"/>
        <v>228</v>
      </c>
      <c r="F60" s="81">
        <v>2.5</v>
      </c>
      <c r="G60" s="82">
        <v>2.5</v>
      </c>
      <c r="H60" s="112">
        <v>570</v>
      </c>
      <c r="I60" s="113">
        <v>570</v>
      </c>
      <c r="K60" s="26"/>
    </row>
    <row r="61" spans="1:11" ht="60.75" thickBot="1" x14ac:dyDescent="0.3">
      <c r="A61" s="141">
        <v>839</v>
      </c>
      <c r="B61" s="29" t="s">
        <v>207</v>
      </c>
      <c r="C61" s="30" t="s">
        <v>208</v>
      </c>
      <c r="D61" s="80" t="s">
        <v>487</v>
      </c>
      <c r="E61" s="183">
        <f t="shared" si="3"/>
        <v>228.16326530612244</v>
      </c>
      <c r="F61" s="81">
        <v>2.4500000000000002</v>
      </c>
      <c r="G61" s="82">
        <v>2.4500000000000002</v>
      </c>
      <c r="H61" s="112">
        <v>559</v>
      </c>
      <c r="I61" s="113">
        <v>559</v>
      </c>
      <c r="K61" s="26"/>
    </row>
    <row r="62" spans="1:11" ht="60.75" thickBot="1" x14ac:dyDescent="0.3">
      <c r="A62" s="141">
        <v>840</v>
      </c>
      <c r="B62" s="29" t="s">
        <v>209</v>
      </c>
      <c r="C62" s="30" t="s">
        <v>210</v>
      </c>
      <c r="D62" s="80" t="s">
        <v>488</v>
      </c>
      <c r="E62" s="183">
        <f t="shared" si="3"/>
        <v>228</v>
      </c>
      <c r="F62" s="81">
        <v>3.25</v>
      </c>
      <c r="G62" s="82">
        <v>3.25</v>
      </c>
      <c r="H62" s="112">
        <v>741</v>
      </c>
      <c r="I62" s="113">
        <v>741</v>
      </c>
      <c r="K62" s="26"/>
    </row>
    <row r="63" spans="1:11" ht="30.75" thickBot="1" x14ac:dyDescent="0.3">
      <c r="A63" s="141">
        <v>841</v>
      </c>
      <c r="B63" s="29" t="s">
        <v>211</v>
      </c>
      <c r="C63" s="30" t="s">
        <v>212</v>
      </c>
      <c r="D63" s="80" t="s">
        <v>489</v>
      </c>
      <c r="E63" s="183">
        <f t="shared" si="3"/>
        <v>228.2051282051282</v>
      </c>
      <c r="F63" s="81">
        <v>1.95</v>
      </c>
      <c r="G63" s="82">
        <v>1.95</v>
      </c>
      <c r="H63" s="112">
        <v>445</v>
      </c>
      <c r="I63" s="113">
        <v>445</v>
      </c>
      <c r="K63" s="26"/>
    </row>
    <row r="64" spans="1:11" ht="30.75" thickBot="1" x14ac:dyDescent="0.3">
      <c r="A64" s="141">
        <v>842</v>
      </c>
      <c r="B64" s="29" t="s">
        <v>213</v>
      </c>
      <c r="C64" s="30" t="s">
        <v>214</v>
      </c>
      <c r="D64" s="80" t="s">
        <v>490</v>
      </c>
      <c r="E64" s="183">
        <f t="shared" si="3"/>
        <v>227.89699570815449</v>
      </c>
      <c r="F64" s="81">
        <v>2.33</v>
      </c>
      <c r="G64" s="82">
        <v>2.33</v>
      </c>
      <c r="H64" s="112">
        <v>531</v>
      </c>
      <c r="I64" s="113">
        <v>531</v>
      </c>
      <c r="K64" s="26"/>
    </row>
    <row r="65" spans="1:11" ht="60.75" thickBot="1" x14ac:dyDescent="0.3">
      <c r="A65" s="141">
        <v>948</v>
      </c>
      <c r="B65" s="29" t="s">
        <v>215</v>
      </c>
      <c r="C65" s="30" t="s">
        <v>216</v>
      </c>
      <c r="D65" s="184" t="s">
        <v>491</v>
      </c>
      <c r="E65" s="183">
        <f t="shared" si="3"/>
        <v>228.0597014925373</v>
      </c>
      <c r="F65" s="81">
        <v>3.35</v>
      </c>
      <c r="G65" s="82">
        <v>3.35</v>
      </c>
      <c r="H65" s="112">
        <v>764</v>
      </c>
      <c r="I65" s="113">
        <v>764</v>
      </c>
      <c r="K65" s="26"/>
    </row>
    <row r="66" spans="1:11" ht="75.75" thickBot="1" x14ac:dyDescent="0.3">
      <c r="A66" s="141">
        <v>949</v>
      </c>
      <c r="B66" s="29" t="s">
        <v>217</v>
      </c>
      <c r="C66" s="30" t="s">
        <v>218</v>
      </c>
      <c r="D66" s="80" t="s">
        <v>492</v>
      </c>
      <c r="E66" s="183">
        <f t="shared" si="3"/>
        <v>228</v>
      </c>
      <c r="F66" s="81">
        <v>3.75</v>
      </c>
      <c r="G66" s="82">
        <v>3.75</v>
      </c>
      <c r="H66" s="112">
        <v>855</v>
      </c>
      <c r="I66" s="113">
        <v>855</v>
      </c>
      <c r="K66" s="26"/>
    </row>
    <row r="67" spans="1:11" ht="45.75" thickBot="1" x14ac:dyDescent="0.3">
      <c r="A67" s="141">
        <v>950</v>
      </c>
      <c r="B67" s="29" t="s">
        <v>219</v>
      </c>
      <c r="C67" s="30" t="s">
        <v>220</v>
      </c>
      <c r="D67" s="184" t="s">
        <v>493</v>
      </c>
      <c r="E67" s="183">
        <f t="shared" si="3"/>
        <v>228</v>
      </c>
      <c r="F67" s="81">
        <v>4</v>
      </c>
      <c r="G67" s="82">
        <v>4</v>
      </c>
      <c r="H67" s="112">
        <v>912</v>
      </c>
      <c r="I67" s="113">
        <v>912</v>
      </c>
      <c r="K67" s="26"/>
    </row>
    <row r="68" spans="1:11" ht="15.75" thickBot="1" x14ac:dyDescent="0.3">
      <c r="A68" s="141">
        <v>843</v>
      </c>
      <c r="B68" s="29" t="s">
        <v>221</v>
      </c>
      <c r="C68" s="30" t="s">
        <v>222</v>
      </c>
      <c r="D68" s="80" t="s">
        <v>106</v>
      </c>
      <c r="E68" s="183">
        <f t="shared" si="3"/>
        <v>228</v>
      </c>
      <c r="F68" s="81">
        <v>1.25</v>
      </c>
      <c r="G68" s="82">
        <v>1.25</v>
      </c>
      <c r="H68" s="112">
        <v>285</v>
      </c>
      <c r="I68" s="113">
        <v>285</v>
      </c>
      <c r="K68" s="26"/>
    </row>
    <row r="69" spans="1:11" ht="15.75" thickBot="1" x14ac:dyDescent="0.3">
      <c r="A69" s="139">
        <v>844</v>
      </c>
      <c r="B69" s="78" t="s">
        <v>223</v>
      </c>
      <c r="C69" s="79" t="s">
        <v>224</v>
      </c>
      <c r="D69" s="80" t="s">
        <v>117</v>
      </c>
      <c r="E69" s="183">
        <f t="shared" si="3"/>
        <v>228</v>
      </c>
      <c r="F69" s="81">
        <v>0.25</v>
      </c>
      <c r="G69" s="82">
        <v>0.25</v>
      </c>
      <c r="H69" s="112">
        <v>57</v>
      </c>
      <c r="I69" s="113">
        <v>57</v>
      </c>
      <c r="K69" s="26"/>
    </row>
    <row r="70" spans="1:11" ht="30.75" thickBot="1" x14ac:dyDescent="0.3">
      <c r="A70" s="139">
        <v>921</v>
      </c>
      <c r="B70" s="78" t="s">
        <v>225</v>
      </c>
      <c r="C70" s="79" t="s">
        <v>226</v>
      </c>
      <c r="D70" s="80" t="s">
        <v>118</v>
      </c>
      <c r="E70" s="183">
        <f t="shared" si="3"/>
        <v>227.08333333333334</v>
      </c>
      <c r="F70" s="81">
        <v>0.48</v>
      </c>
      <c r="G70" s="82">
        <v>0.48</v>
      </c>
      <c r="H70" s="112">
        <v>109</v>
      </c>
      <c r="I70" s="113">
        <v>109</v>
      </c>
      <c r="K70" s="26"/>
    </row>
    <row r="71" spans="1:11" ht="30.75" thickBot="1" x14ac:dyDescent="0.3">
      <c r="A71" s="139">
        <v>845</v>
      </c>
      <c r="B71" s="78" t="s">
        <v>227</v>
      </c>
      <c r="C71" s="79" t="s">
        <v>228</v>
      </c>
      <c r="D71" s="80" t="s">
        <v>107</v>
      </c>
      <c r="E71" s="183">
        <f t="shared" si="3"/>
        <v>227.58620689655174</v>
      </c>
      <c r="F71" s="81">
        <v>1.1599999999999999</v>
      </c>
      <c r="G71" s="82">
        <v>1.1599999999999999</v>
      </c>
      <c r="H71" s="112">
        <v>264</v>
      </c>
      <c r="I71" s="113">
        <v>264</v>
      </c>
      <c r="K71" s="26"/>
    </row>
    <row r="72" spans="1:11" ht="30.75" thickBot="1" x14ac:dyDescent="0.3">
      <c r="A72" s="139">
        <v>951</v>
      </c>
      <c r="B72" s="78" t="s">
        <v>229</v>
      </c>
      <c r="C72" s="79" t="s">
        <v>230</v>
      </c>
      <c r="D72" s="80" t="s">
        <v>108</v>
      </c>
      <c r="E72" s="183">
        <f t="shared" si="3"/>
        <v>228.23529411764707</v>
      </c>
      <c r="F72" s="81">
        <v>1.7</v>
      </c>
      <c r="G72" s="82">
        <v>1.7</v>
      </c>
      <c r="H72" s="112">
        <v>388</v>
      </c>
      <c r="I72" s="113">
        <v>388</v>
      </c>
      <c r="K72" s="26"/>
    </row>
    <row r="73" spans="1:11" ht="30.75" thickBot="1" x14ac:dyDescent="0.3">
      <c r="A73" s="141">
        <v>846</v>
      </c>
      <c r="B73" s="29" t="s">
        <v>231</v>
      </c>
      <c r="C73" s="30" t="s">
        <v>232</v>
      </c>
      <c r="D73" s="80" t="s">
        <v>100</v>
      </c>
      <c r="E73" s="183">
        <f t="shared" si="3"/>
        <v>233.33333333333334</v>
      </c>
      <c r="F73" s="81">
        <v>0.03</v>
      </c>
      <c r="G73" s="82">
        <v>0.03</v>
      </c>
      <c r="H73" s="112">
        <v>7</v>
      </c>
      <c r="I73" s="113">
        <v>7</v>
      </c>
      <c r="K73" s="26"/>
    </row>
    <row r="74" spans="1:11" ht="30.75" thickBot="1" x14ac:dyDescent="0.3">
      <c r="A74" s="139">
        <v>847</v>
      </c>
      <c r="B74" s="78" t="s">
        <v>233</v>
      </c>
      <c r="C74" s="79" t="s">
        <v>234</v>
      </c>
      <c r="D74" s="80" t="s">
        <v>36</v>
      </c>
      <c r="E74" s="183">
        <f t="shared" si="3"/>
        <v>228.57142857142858</v>
      </c>
      <c r="F74" s="81">
        <v>0.21</v>
      </c>
      <c r="G74" s="82">
        <v>0.21</v>
      </c>
      <c r="H74" s="112">
        <v>48</v>
      </c>
      <c r="I74" s="113">
        <v>48</v>
      </c>
      <c r="K74" s="26"/>
    </row>
    <row r="75" spans="1:11" ht="15.75" thickBot="1" x14ac:dyDescent="0.3">
      <c r="A75" s="139">
        <v>848</v>
      </c>
      <c r="B75" s="78" t="s">
        <v>235</v>
      </c>
      <c r="C75" s="79" t="s">
        <v>236</v>
      </c>
      <c r="D75" s="80" t="s">
        <v>37</v>
      </c>
      <c r="E75" s="183">
        <f t="shared" si="3"/>
        <v>228.26086956521738</v>
      </c>
      <c r="F75" s="81">
        <v>0.46</v>
      </c>
      <c r="G75" s="82">
        <v>0.46</v>
      </c>
      <c r="H75" s="112">
        <v>105</v>
      </c>
      <c r="I75" s="113">
        <v>105</v>
      </c>
      <c r="K75" s="26"/>
    </row>
    <row r="76" spans="1:11" ht="30.75" thickBot="1" x14ac:dyDescent="0.3">
      <c r="A76" s="139">
        <v>922</v>
      </c>
      <c r="B76" s="78" t="s">
        <v>237</v>
      </c>
      <c r="C76" s="79" t="s">
        <v>238</v>
      </c>
      <c r="D76" s="80" t="s">
        <v>494</v>
      </c>
      <c r="E76" s="183">
        <f t="shared" si="3"/>
        <v>227.77777777777777</v>
      </c>
      <c r="F76" s="81">
        <v>1.98</v>
      </c>
      <c r="G76" s="82">
        <v>1.98</v>
      </c>
      <c r="H76" s="112">
        <v>451</v>
      </c>
      <c r="I76" s="113">
        <v>451</v>
      </c>
      <c r="K76" s="26"/>
    </row>
    <row r="77" spans="1:11" ht="60.75" thickBot="1" x14ac:dyDescent="0.3">
      <c r="A77" s="139">
        <v>851</v>
      </c>
      <c r="B77" s="78" t="s">
        <v>239</v>
      </c>
      <c r="C77" s="79" t="s">
        <v>240</v>
      </c>
      <c r="D77" s="80" t="s">
        <v>111</v>
      </c>
      <c r="E77" s="183">
        <f t="shared" si="3"/>
        <v>228.26086956521738</v>
      </c>
      <c r="F77" s="81">
        <v>0.92</v>
      </c>
      <c r="G77" s="82">
        <v>0.92</v>
      </c>
      <c r="H77" s="112">
        <v>210</v>
      </c>
      <c r="I77" s="113">
        <v>210</v>
      </c>
      <c r="K77" s="26"/>
    </row>
    <row r="78" spans="1:11" ht="60.75" thickBot="1" x14ac:dyDescent="0.3">
      <c r="A78" s="139">
        <v>852</v>
      </c>
      <c r="B78" s="78" t="s">
        <v>241</v>
      </c>
      <c r="C78" s="79" t="s">
        <v>242</v>
      </c>
      <c r="D78" s="80" t="s">
        <v>112</v>
      </c>
      <c r="E78" s="183">
        <f t="shared" si="3"/>
        <v>228.07017543859649</v>
      </c>
      <c r="F78" s="81">
        <v>1.71</v>
      </c>
      <c r="G78" s="82">
        <v>1.71</v>
      </c>
      <c r="H78" s="112">
        <v>390</v>
      </c>
      <c r="I78" s="113">
        <v>390</v>
      </c>
      <c r="K78" s="26"/>
    </row>
    <row r="79" spans="1:11" ht="45.75" thickBot="1" x14ac:dyDescent="0.3">
      <c r="A79" s="139">
        <v>853</v>
      </c>
      <c r="B79" s="78" t="s">
        <v>243</v>
      </c>
      <c r="C79" s="79" t="s">
        <v>244</v>
      </c>
      <c r="D79" s="80" t="s">
        <v>113</v>
      </c>
      <c r="E79" s="183">
        <f t="shared" si="3"/>
        <v>228</v>
      </c>
      <c r="F79" s="81">
        <v>0.5</v>
      </c>
      <c r="G79" s="82">
        <v>0.5</v>
      </c>
      <c r="H79" s="112">
        <v>114</v>
      </c>
      <c r="I79" s="113">
        <v>114</v>
      </c>
      <c r="K79" s="26"/>
    </row>
    <row r="80" spans="1:11" ht="45.75" thickBot="1" x14ac:dyDescent="0.3">
      <c r="A80" s="139">
        <v>854</v>
      </c>
      <c r="B80" s="78" t="s">
        <v>245</v>
      </c>
      <c r="C80" s="79" t="s">
        <v>246</v>
      </c>
      <c r="D80" s="80" t="s">
        <v>495</v>
      </c>
      <c r="E80" s="183">
        <f t="shared" si="3"/>
        <v>229.03225806451613</v>
      </c>
      <c r="F80" s="81">
        <v>0.31</v>
      </c>
      <c r="G80" s="82">
        <v>0.31</v>
      </c>
      <c r="H80" s="112">
        <v>71</v>
      </c>
      <c r="I80" s="113">
        <v>71</v>
      </c>
      <c r="K80" s="26"/>
    </row>
    <row r="81" spans="1:11" ht="30.75" thickBot="1" x14ac:dyDescent="0.3">
      <c r="A81" s="139">
        <v>924</v>
      </c>
      <c r="B81" s="78" t="s">
        <v>247</v>
      </c>
      <c r="C81" s="79" t="s">
        <v>248</v>
      </c>
      <c r="D81" s="80" t="s">
        <v>115</v>
      </c>
      <c r="E81" s="183">
        <f t="shared" si="3"/>
        <v>228</v>
      </c>
      <c r="F81" s="81">
        <v>2</v>
      </c>
      <c r="G81" s="82">
        <v>2</v>
      </c>
      <c r="H81" s="112">
        <v>456</v>
      </c>
      <c r="I81" s="113">
        <v>456</v>
      </c>
      <c r="K81" s="26"/>
    </row>
    <row r="82" spans="1:11" ht="75.75" thickBot="1" x14ac:dyDescent="0.3">
      <c r="A82" s="144">
        <v>925</v>
      </c>
      <c r="B82" s="97" t="s">
        <v>249</v>
      </c>
      <c r="C82" s="98" t="s">
        <v>250</v>
      </c>
      <c r="D82" s="99" t="s">
        <v>496</v>
      </c>
      <c r="E82" s="183">
        <f t="shared" si="3"/>
        <v>227.88732394366198</v>
      </c>
      <c r="F82" s="90">
        <v>3.55</v>
      </c>
      <c r="G82" s="91">
        <v>3.55</v>
      </c>
      <c r="H82" s="116">
        <v>809</v>
      </c>
      <c r="I82" s="117">
        <v>809</v>
      </c>
      <c r="K82" s="26"/>
    </row>
    <row r="83" spans="1:11" ht="15.75" thickBot="1" x14ac:dyDescent="0.3">
      <c r="B83" s="221" t="s">
        <v>497</v>
      </c>
      <c r="C83" s="222"/>
      <c r="D83" s="222"/>
      <c r="E83" s="222"/>
      <c r="F83" s="222"/>
      <c r="G83" s="222"/>
      <c r="H83" s="222"/>
      <c r="I83" s="223"/>
      <c r="K83" s="26"/>
    </row>
    <row r="84" spans="1:11" ht="45.75" thickBot="1" x14ac:dyDescent="0.3">
      <c r="A84" s="146">
        <v>915</v>
      </c>
      <c r="B84" s="145" t="s">
        <v>252</v>
      </c>
      <c r="C84" s="93" t="s">
        <v>253</v>
      </c>
      <c r="D84" s="94" t="s">
        <v>99</v>
      </c>
      <c r="E84" s="183">
        <f t="shared" ref="E84:E115" si="4">H84/F84</f>
        <v>249.99999999999997</v>
      </c>
      <c r="F84" s="95">
        <v>1.1200000000000001</v>
      </c>
      <c r="G84" s="96">
        <v>1.1200000000000001</v>
      </c>
      <c r="H84" s="118">
        <v>280</v>
      </c>
      <c r="I84" s="119">
        <v>280</v>
      </c>
      <c r="K84" s="26"/>
    </row>
    <row r="85" spans="1:11" ht="45.75" thickBot="1" x14ac:dyDescent="0.3">
      <c r="A85" s="139">
        <v>916</v>
      </c>
      <c r="B85" s="78" t="s">
        <v>254</v>
      </c>
      <c r="C85" s="79" t="s">
        <v>255</v>
      </c>
      <c r="D85" s="80" t="s">
        <v>95</v>
      </c>
      <c r="E85" s="183">
        <f t="shared" si="4"/>
        <v>249.99999999999997</v>
      </c>
      <c r="F85" s="81">
        <v>1.1200000000000001</v>
      </c>
      <c r="G85" s="82">
        <v>1.1200000000000001</v>
      </c>
      <c r="H85" s="112">
        <v>280</v>
      </c>
      <c r="I85" s="113">
        <v>280</v>
      </c>
      <c r="K85" s="26"/>
    </row>
    <row r="86" spans="1:11" ht="30.75" thickBot="1" x14ac:dyDescent="0.3">
      <c r="A86" s="139">
        <v>953</v>
      </c>
      <c r="B86" s="78" t="s">
        <v>256</v>
      </c>
      <c r="C86" s="79" t="s">
        <v>257</v>
      </c>
      <c r="D86" s="80" t="s">
        <v>7</v>
      </c>
      <c r="E86" s="183">
        <f t="shared" si="4"/>
        <v>250.00000000000003</v>
      </c>
      <c r="F86" s="81">
        <v>0.82</v>
      </c>
      <c r="G86" s="82">
        <v>0.82</v>
      </c>
      <c r="H86" s="112">
        <v>205</v>
      </c>
      <c r="I86" s="113">
        <v>205</v>
      </c>
      <c r="K86" s="26"/>
    </row>
    <row r="87" spans="1:11" ht="30.75" thickBot="1" x14ac:dyDescent="0.3">
      <c r="A87" s="139">
        <v>857</v>
      </c>
      <c r="B87" s="78" t="s">
        <v>258</v>
      </c>
      <c r="C87" s="79" t="s">
        <v>259</v>
      </c>
      <c r="D87" s="80" t="s">
        <v>498</v>
      </c>
      <c r="E87" s="183">
        <f t="shared" si="4"/>
        <v>250.07278020378456</v>
      </c>
      <c r="F87" s="81">
        <v>6.87</v>
      </c>
      <c r="G87" s="82">
        <v>6.87</v>
      </c>
      <c r="H87" s="112">
        <v>1718</v>
      </c>
      <c r="I87" s="113">
        <v>1718</v>
      </c>
      <c r="K87" s="26"/>
    </row>
    <row r="88" spans="1:11" ht="15.75" thickBot="1" x14ac:dyDescent="0.3">
      <c r="A88" s="139">
        <v>858</v>
      </c>
      <c r="B88" s="78" t="s">
        <v>260</v>
      </c>
      <c r="C88" s="79" t="s">
        <v>261</v>
      </c>
      <c r="D88" s="80" t="s">
        <v>101</v>
      </c>
      <c r="E88" s="183">
        <f t="shared" si="4"/>
        <v>250.34965034965035</v>
      </c>
      <c r="F88" s="81">
        <v>1.43</v>
      </c>
      <c r="G88" s="82">
        <v>1.43</v>
      </c>
      <c r="H88" s="112">
        <v>358</v>
      </c>
      <c r="I88" s="113">
        <v>358</v>
      </c>
      <c r="K88" s="26"/>
    </row>
    <row r="89" spans="1:11" ht="45.75" thickBot="1" x14ac:dyDescent="0.3">
      <c r="A89" s="139">
        <v>859</v>
      </c>
      <c r="B89" s="78" t="s">
        <v>499</v>
      </c>
      <c r="C89" s="79" t="s">
        <v>262</v>
      </c>
      <c r="D89" s="80" t="s">
        <v>28</v>
      </c>
      <c r="E89" s="183">
        <f t="shared" si="4"/>
        <v>250.19607843137257</v>
      </c>
      <c r="F89" s="81">
        <v>2.5499999999999998</v>
      </c>
      <c r="G89" s="82">
        <v>2.5499999999999998</v>
      </c>
      <c r="H89" s="112">
        <v>638</v>
      </c>
      <c r="I89" s="113">
        <v>638</v>
      </c>
      <c r="K89" s="26"/>
    </row>
    <row r="90" spans="1:11" ht="45.75" thickBot="1" x14ac:dyDescent="0.3">
      <c r="A90" s="139">
        <v>860</v>
      </c>
      <c r="B90" s="78" t="s">
        <v>263</v>
      </c>
      <c r="C90" s="79" t="s">
        <v>264</v>
      </c>
      <c r="D90" s="80" t="s">
        <v>29</v>
      </c>
      <c r="E90" s="183">
        <f t="shared" si="4"/>
        <v>250</v>
      </c>
      <c r="F90" s="81">
        <v>2.96</v>
      </c>
      <c r="G90" s="82">
        <v>2.96</v>
      </c>
      <c r="H90" s="112">
        <v>740</v>
      </c>
      <c r="I90" s="113">
        <v>740</v>
      </c>
      <c r="K90" s="26"/>
    </row>
    <row r="91" spans="1:11" ht="15.75" thickBot="1" x14ac:dyDescent="0.3">
      <c r="A91" s="139">
        <v>926</v>
      </c>
      <c r="B91" s="78" t="s">
        <v>265</v>
      </c>
      <c r="C91" s="79" t="s">
        <v>266</v>
      </c>
      <c r="D91" s="80" t="s">
        <v>8</v>
      </c>
      <c r="E91" s="183">
        <f t="shared" si="4"/>
        <v>250.43478260869568</v>
      </c>
      <c r="F91" s="81">
        <v>1.1499999999999999</v>
      </c>
      <c r="G91" s="82">
        <v>1.1499999999999999</v>
      </c>
      <c r="H91" s="112">
        <v>288</v>
      </c>
      <c r="I91" s="113">
        <v>288</v>
      </c>
      <c r="K91" s="26"/>
    </row>
    <row r="92" spans="1:11" ht="15.75" thickBot="1" x14ac:dyDescent="0.3">
      <c r="A92" s="139">
        <v>927</v>
      </c>
      <c r="B92" s="78" t="s">
        <v>267</v>
      </c>
      <c r="C92" s="79" t="s">
        <v>268</v>
      </c>
      <c r="D92" s="80" t="s">
        <v>9</v>
      </c>
      <c r="E92" s="183">
        <f t="shared" si="4"/>
        <v>250.43478260869568</v>
      </c>
      <c r="F92" s="81">
        <v>1.1499999999999999</v>
      </c>
      <c r="G92" s="82">
        <v>1.1499999999999999</v>
      </c>
      <c r="H92" s="112">
        <v>288</v>
      </c>
      <c r="I92" s="113">
        <v>288</v>
      </c>
      <c r="K92" s="26"/>
    </row>
    <row r="93" spans="1:11" ht="30.75" thickBot="1" x14ac:dyDescent="0.3">
      <c r="A93" s="139">
        <v>928</v>
      </c>
      <c r="B93" s="78" t="s">
        <v>269</v>
      </c>
      <c r="C93" s="79" t="s">
        <v>270</v>
      </c>
      <c r="D93" s="80" t="s">
        <v>10</v>
      </c>
      <c r="E93" s="183">
        <f t="shared" si="4"/>
        <v>250.43478260869568</v>
      </c>
      <c r="F93" s="81">
        <v>1.1499999999999999</v>
      </c>
      <c r="G93" s="82">
        <v>1.1499999999999999</v>
      </c>
      <c r="H93" s="112">
        <v>288</v>
      </c>
      <c r="I93" s="113">
        <v>288</v>
      </c>
      <c r="K93" s="26"/>
    </row>
    <row r="94" spans="1:11" ht="15.75" thickBot="1" x14ac:dyDescent="0.3">
      <c r="A94" s="139">
        <v>929</v>
      </c>
      <c r="B94" s="78" t="s">
        <v>271</v>
      </c>
      <c r="C94" s="79" t="s">
        <v>272</v>
      </c>
      <c r="D94" s="80" t="s">
        <v>11</v>
      </c>
      <c r="E94" s="183">
        <f t="shared" si="4"/>
        <v>250.43478260869568</v>
      </c>
      <c r="F94" s="81">
        <v>1.1499999999999999</v>
      </c>
      <c r="G94" s="82">
        <v>1.1499999999999999</v>
      </c>
      <c r="H94" s="112">
        <v>288</v>
      </c>
      <c r="I94" s="113">
        <v>288</v>
      </c>
      <c r="K94" s="26"/>
    </row>
    <row r="95" spans="1:11" ht="15.75" thickBot="1" x14ac:dyDescent="0.3">
      <c r="A95" s="139">
        <v>930</v>
      </c>
      <c r="B95" s="78" t="s">
        <v>273</v>
      </c>
      <c r="C95" s="79" t="s">
        <v>274</v>
      </c>
      <c r="D95" s="80" t="s">
        <v>12</v>
      </c>
      <c r="E95" s="183">
        <f t="shared" si="4"/>
        <v>250.54945054945054</v>
      </c>
      <c r="F95" s="81">
        <v>0.91</v>
      </c>
      <c r="G95" s="82">
        <v>0.91</v>
      </c>
      <c r="H95" s="112">
        <v>228</v>
      </c>
      <c r="I95" s="113">
        <v>228</v>
      </c>
      <c r="K95" s="26"/>
    </row>
    <row r="96" spans="1:11" ht="30.75" thickBot="1" x14ac:dyDescent="0.3">
      <c r="A96" s="139">
        <v>861</v>
      </c>
      <c r="B96" s="78" t="s">
        <v>275</v>
      </c>
      <c r="C96" s="79" t="s">
        <v>276</v>
      </c>
      <c r="D96" s="80" t="s">
        <v>277</v>
      </c>
      <c r="E96" s="183">
        <f t="shared" si="4"/>
        <v>250.16611295681065</v>
      </c>
      <c r="F96" s="81">
        <v>3.01</v>
      </c>
      <c r="G96" s="82">
        <v>3.01</v>
      </c>
      <c r="H96" s="112">
        <v>753</v>
      </c>
      <c r="I96" s="113">
        <v>753</v>
      </c>
      <c r="K96" s="26"/>
    </row>
    <row r="97" spans="1:11" ht="15.75" thickBot="1" x14ac:dyDescent="0.3">
      <c r="A97" s="139">
        <v>931</v>
      </c>
      <c r="B97" s="78" t="s">
        <v>278</v>
      </c>
      <c r="C97" s="79" t="s">
        <v>279</v>
      </c>
      <c r="D97" s="80" t="s">
        <v>16</v>
      </c>
      <c r="E97" s="183">
        <f t="shared" si="4"/>
        <v>250.54945054945054</v>
      </c>
      <c r="F97" s="81">
        <v>0.91</v>
      </c>
      <c r="G97" s="82">
        <v>0.91</v>
      </c>
      <c r="H97" s="112">
        <v>228</v>
      </c>
      <c r="I97" s="113">
        <v>228</v>
      </c>
      <c r="K97" s="26"/>
    </row>
    <row r="98" spans="1:11" ht="15.75" thickBot="1" x14ac:dyDescent="0.3">
      <c r="A98" s="139">
        <v>932</v>
      </c>
      <c r="B98" s="78" t="s">
        <v>280</v>
      </c>
      <c r="C98" s="79" t="s">
        <v>281</v>
      </c>
      <c r="D98" s="80" t="s">
        <v>17</v>
      </c>
      <c r="E98" s="183">
        <f t="shared" si="4"/>
        <v>250.54945054945054</v>
      </c>
      <c r="F98" s="81">
        <v>0.91</v>
      </c>
      <c r="G98" s="82">
        <v>0.91</v>
      </c>
      <c r="H98" s="112">
        <v>228</v>
      </c>
      <c r="I98" s="113">
        <v>228</v>
      </c>
      <c r="K98" s="26"/>
    </row>
    <row r="99" spans="1:11" ht="15.75" thickBot="1" x14ac:dyDescent="0.3">
      <c r="A99" s="139">
        <v>933</v>
      </c>
      <c r="B99" s="78" t="s">
        <v>282</v>
      </c>
      <c r="C99" s="79" t="s">
        <v>283</v>
      </c>
      <c r="D99" s="80" t="s">
        <v>18</v>
      </c>
      <c r="E99" s="183">
        <f t="shared" si="4"/>
        <v>250.54945054945054</v>
      </c>
      <c r="F99" s="81">
        <v>0.91</v>
      </c>
      <c r="G99" s="82">
        <v>0.91</v>
      </c>
      <c r="H99" s="112">
        <v>228</v>
      </c>
      <c r="I99" s="113">
        <v>228</v>
      </c>
      <c r="K99" s="26"/>
    </row>
    <row r="100" spans="1:11" ht="15.75" thickBot="1" x14ac:dyDescent="0.3">
      <c r="A100" s="139">
        <v>934</v>
      </c>
      <c r="B100" s="78" t="s">
        <v>284</v>
      </c>
      <c r="C100" s="79" t="s">
        <v>285</v>
      </c>
      <c r="D100" s="80" t="s">
        <v>19</v>
      </c>
      <c r="E100" s="183">
        <f t="shared" si="4"/>
        <v>250.43478260869568</v>
      </c>
      <c r="F100" s="81">
        <v>1.1499999999999999</v>
      </c>
      <c r="G100" s="82">
        <v>1.1499999999999999</v>
      </c>
      <c r="H100" s="112">
        <v>288</v>
      </c>
      <c r="I100" s="113">
        <v>288</v>
      </c>
      <c r="K100" s="26"/>
    </row>
    <row r="101" spans="1:11" ht="15.75" thickBot="1" x14ac:dyDescent="0.3">
      <c r="A101" s="139">
        <v>935</v>
      </c>
      <c r="B101" s="78" t="s">
        <v>286</v>
      </c>
      <c r="C101" s="79" t="s">
        <v>287</v>
      </c>
      <c r="D101" s="80" t="s">
        <v>20</v>
      </c>
      <c r="E101" s="183">
        <f t="shared" si="4"/>
        <v>250.54945054945054</v>
      </c>
      <c r="F101" s="81">
        <v>0.91</v>
      </c>
      <c r="G101" s="82">
        <v>0.91</v>
      </c>
      <c r="H101" s="112">
        <v>228</v>
      </c>
      <c r="I101" s="113">
        <v>228</v>
      </c>
      <c r="K101" s="26"/>
    </row>
    <row r="102" spans="1:11" ht="45.75" thickBot="1" x14ac:dyDescent="0.3">
      <c r="A102" s="139">
        <v>936</v>
      </c>
      <c r="B102" s="78" t="s">
        <v>288</v>
      </c>
      <c r="C102" s="79" t="s">
        <v>289</v>
      </c>
      <c r="D102" s="80" t="s">
        <v>21</v>
      </c>
      <c r="E102" s="183">
        <f t="shared" si="4"/>
        <v>250.54945054945054</v>
      </c>
      <c r="F102" s="81">
        <v>0.91</v>
      </c>
      <c r="G102" s="82">
        <v>0.91</v>
      </c>
      <c r="H102" s="112">
        <v>228</v>
      </c>
      <c r="I102" s="113">
        <v>228</v>
      </c>
      <c r="K102" s="26"/>
    </row>
    <row r="103" spans="1:11" ht="15.75" thickBot="1" x14ac:dyDescent="0.3">
      <c r="A103" s="139">
        <v>937</v>
      </c>
      <c r="B103" s="78" t="s">
        <v>290</v>
      </c>
      <c r="C103" s="79" t="s">
        <v>291</v>
      </c>
      <c r="D103" s="80" t="s">
        <v>22</v>
      </c>
      <c r="E103" s="183">
        <f t="shared" si="4"/>
        <v>250.43478260869568</v>
      </c>
      <c r="F103" s="81">
        <v>1.1499999999999999</v>
      </c>
      <c r="G103" s="82">
        <v>1.1499999999999999</v>
      </c>
      <c r="H103" s="112">
        <v>288</v>
      </c>
      <c r="I103" s="113">
        <v>288</v>
      </c>
      <c r="K103" s="26"/>
    </row>
    <row r="104" spans="1:11" ht="30.75" thickBot="1" x14ac:dyDescent="0.3">
      <c r="A104" s="139">
        <v>862</v>
      </c>
      <c r="B104" s="78" t="s">
        <v>292</v>
      </c>
      <c r="C104" s="79" t="s">
        <v>293</v>
      </c>
      <c r="D104" s="80" t="s">
        <v>27</v>
      </c>
      <c r="E104" s="183">
        <f t="shared" si="4"/>
        <v>250</v>
      </c>
      <c r="F104" s="81">
        <v>1.06</v>
      </c>
      <c r="G104" s="82">
        <v>1.06</v>
      </c>
      <c r="H104" s="112">
        <v>265</v>
      </c>
      <c r="I104" s="113">
        <v>265</v>
      </c>
      <c r="K104" s="26"/>
    </row>
    <row r="105" spans="1:11" ht="30.75" thickBot="1" x14ac:dyDescent="0.3">
      <c r="A105" s="141">
        <v>863</v>
      </c>
      <c r="B105" s="29" t="s">
        <v>294</v>
      </c>
      <c r="C105" s="30" t="s">
        <v>295</v>
      </c>
      <c r="D105" s="80" t="s">
        <v>30</v>
      </c>
      <c r="E105" s="183">
        <f t="shared" si="4"/>
        <v>250</v>
      </c>
      <c r="F105" s="81">
        <v>1.06</v>
      </c>
      <c r="G105" s="82">
        <v>1.06</v>
      </c>
      <c r="H105" s="112">
        <v>265</v>
      </c>
      <c r="I105" s="113">
        <v>265</v>
      </c>
      <c r="K105" s="26"/>
    </row>
    <row r="106" spans="1:11" ht="30.75" thickBot="1" x14ac:dyDescent="0.3">
      <c r="A106" s="139">
        <v>864</v>
      </c>
      <c r="B106" s="78" t="s">
        <v>296</v>
      </c>
      <c r="C106" s="79" t="s">
        <v>297</v>
      </c>
      <c r="D106" s="80" t="s">
        <v>500</v>
      </c>
      <c r="E106" s="183">
        <f t="shared" si="4"/>
        <v>250</v>
      </c>
      <c r="F106" s="81">
        <v>1.3</v>
      </c>
      <c r="G106" s="82">
        <v>1.3</v>
      </c>
      <c r="H106" s="112">
        <v>325</v>
      </c>
      <c r="I106" s="113">
        <v>325</v>
      </c>
      <c r="K106" s="26"/>
    </row>
    <row r="107" spans="1:11" ht="30.75" thickBot="1" x14ac:dyDescent="0.3">
      <c r="A107" s="139">
        <v>954</v>
      </c>
      <c r="B107" s="78" t="s">
        <v>298</v>
      </c>
      <c r="C107" s="79" t="s">
        <v>299</v>
      </c>
      <c r="D107" s="80" t="s">
        <v>501</v>
      </c>
      <c r="E107" s="183">
        <f t="shared" si="4"/>
        <v>250</v>
      </c>
      <c r="F107" s="81">
        <v>0.84</v>
      </c>
      <c r="G107" s="82">
        <v>0.84</v>
      </c>
      <c r="H107" s="112">
        <v>210</v>
      </c>
      <c r="I107" s="113">
        <v>210</v>
      </c>
      <c r="K107" s="26"/>
    </row>
    <row r="108" spans="1:11" ht="30.75" thickBot="1" x14ac:dyDescent="0.3">
      <c r="A108" s="139">
        <v>955</v>
      </c>
      <c r="B108" s="78" t="s">
        <v>300</v>
      </c>
      <c r="C108" s="79" t="s">
        <v>301</v>
      </c>
      <c r="D108" s="80" t="s">
        <v>122</v>
      </c>
      <c r="E108" s="183">
        <f t="shared" si="4"/>
        <v>250</v>
      </c>
      <c r="F108" s="81">
        <v>0.84</v>
      </c>
      <c r="G108" s="82">
        <v>0.84</v>
      </c>
      <c r="H108" s="112">
        <v>210</v>
      </c>
      <c r="I108" s="113">
        <v>210</v>
      </c>
      <c r="K108" s="26"/>
    </row>
    <row r="109" spans="1:11" ht="30.75" thickBot="1" x14ac:dyDescent="0.3">
      <c r="A109" s="139">
        <v>865</v>
      </c>
      <c r="B109" s="78" t="s">
        <v>302</v>
      </c>
      <c r="C109" s="79" t="s">
        <v>303</v>
      </c>
      <c r="D109" s="80" t="s">
        <v>31</v>
      </c>
      <c r="E109" s="183">
        <f t="shared" si="4"/>
        <v>250</v>
      </c>
      <c r="F109" s="81">
        <v>2</v>
      </c>
      <c r="G109" s="82">
        <v>2</v>
      </c>
      <c r="H109" s="112">
        <v>500</v>
      </c>
      <c r="I109" s="113">
        <v>500</v>
      </c>
      <c r="K109" s="26"/>
    </row>
    <row r="110" spans="1:11" ht="15.75" thickBot="1" x14ac:dyDescent="0.3">
      <c r="A110" s="139">
        <v>938</v>
      </c>
      <c r="B110" s="78" t="s">
        <v>304</v>
      </c>
      <c r="C110" s="79" t="s">
        <v>305</v>
      </c>
      <c r="D110" s="80" t="s">
        <v>32</v>
      </c>
      <c r="E110" s="183">
        <f t="shared" si="4"/>
        <v>250.2145922746781</v>
      </c>
      <c r="F110" s="81">
        <v>2.33</v>
      </c>
      <c r="G110" s="82">
        <v>2.33</v>
      </c>
      <c r="H110" s="112">
        <v>583</v>
      </c>
      <c r="I110" s="113">
        <v>583</v>
      </c>
      <c r="K110" s="26"/>
    </row>
    <row r="111" spans="1:11" ht="15.75" thickBot="1" x14ac:dyDescent="0.3">
      <c r="A111" s="139">
        <v>939</v>
      </c>
      <c r="B111" s="78" t="s">
        <v>306</v>
      </c>
      <c r="C111" s="79" t="s">
        <v>307</v>
      </c>
      <c r="D111" s="80" t="s">
        <v>33</v>
      </c>
      <c r="E111" s="183">
        <f t="shared" si="4"/>
        <v>249.99999999999997</v>
      </c>
      <c r="F111" s="81">
        <v>2.2200000000000002</v>
      </c>
      <c r="G111" s="82">
        <v>2.2200000000000002</v>
      </c>
      <c r="H111" s="112">
        <v>555</v>
      </c>
      <c r="I111" s="113">
        <v>555</v>
      </c>
      <c r="K111" s="26"/>
    </row>
    <row r="112" spans="1:11" ht="15.75" thickBot="1" x14ac:dyDescent="0.3">
      <c r="A112" s="139">
        <v>940</v>
      </c>
      <c r="B112" s="78" t="s">
        <v>308</v>
      </c>
      <c r="C112" s="79" t="s">
        <v>309</v>
      </c>
      <c r="D112" s="80" t="s">
        <v>34</v>
      </c>
      <c r="E112" s="183">
        <f t="shared" si="4"/>
        <v>250</v>
      </c>
      <c r="F112" s="81">
        <v>1</v>
      </c>
      <c r="G112" s="82">
        <v>1</v>
      </c>
      <c r="H112" s="112">
        <v>250</v>
      </c>
      <c r="I112" s="113">
        <v>250</v>
      </c>
      <c r="K112" s="26"/>
    </row>
    <row r="113" spans="1:11" ht="45.75" thickBot="1" x14ac:dyDescent="0.3">
      <c r="A113" s="139">
        <v>956</v>
      </c>
      <c r="B113" s="78" t="s">
        <v>310</v>
      </c>
      <c r="C113" s="79" t="s">
        <v>311</v>
      </c>
      <c r="D113" s="80" t="s">
        <v>119</v>
      </c>
      <c r="E113" s="183">
        <f t="shared" si="4"/>
        <v>250.4</v>
      </c>
      <c r="F113" s="81">
        <v>1.25</v>
      </c>
      <c r="G113" s="82">
        <v>1.25</v>
      </c>
      <c r="H113" s="112">
        <v>313</v>
      </c>
      <c r="I113" s="113">
        <v>313</v>
      </c>
      <c r="K113" s="26"/>
    </row>
    <row r="114" spans="1:11" ht="60.75" thickBot="1" x14ac:dyDescent="0.3">
      <c r="A114" s="139">
        <v>957</v>
      </c>
      <c r="B114" s="78" t="s">
        <v>312</v>
      </c>
      <c r="C114" s="79" t="s">
        <v>313</v>
      </c>
      <c r="D114" s="80" t="s">
        <v>120</v>
      </c>
      <c r="E114" s="183">
        <f t="shared" si="4"/>
        <v>250</v>
      </c>
      <c r="F114" s="81">
        <v>1</v>
      </c>
      <c r="G114" s="82">
        <v>1</v>
      </c>
      <c r="H114" s="112">
        <v>250</v>
      </c>
      <c r="I114" s="113">
        <v>250</v>
      </c>
      <c r="K114" s="26"/>
    </row>
    <row r="115" spans="1:11" ht="15.75" thickBot="1" x14ac:dyDescent="0.3">
      <c r="A115" s="139">
        <v>866</v>
      </c>
      <c r="B115" s="78" t="s">
        <v>314</v>
      </c>
      <c r="C115" s="79" t="s">
        <v>315</v>
      </c>
      <c r="D115" s="80" t="s">
        <v>103</v>
      </c>
      <c r="E115" s="183">
        <f t="shared" si="4"/>
        <v>250.49504950495049</v>
      </c>
      <c r="F115" s="81">
        <v>1.01</v>
      </c>
      <c r="G115" s="82">
        <v>1.01</v>
      </c>
      <c r="H115" s="112">
        <v>253</v>
      </c>
      <c r="I115" s="113">
        <v>253</v>
      </c>
      <c r="K115" s="26"/>
    </row>
    <row r="116" spans="1:11" ht="15.75" thickBot="1" x14ac:dyDescent="0.3">
      <c r="A116" s="139">
        <v>867</v>
      </c>
      <c r="B116" s="78" t="s">
        <v>316</v>
      </c>
      <c r="C116" s="79" t="s">
        <v>317</v>
      </c>
      <c r="D116" s="80" t="s">
        <v>104</v>
      </c>
      <c r="E116" s="183">
        <f t="shared" ref="E116:E141" si="5">H116/F116</f>
        <v>250.32258064516128</v>
      </c>
      <c r="F116" s="81">
        <v>1.55</v>
      </c>
      <c r="G116" s="82">
        <v>1.55</v>
      </c>
      <c r="H116" s="112">
        <v>388</v>
      </c>
      <c r="I116" s="113">
        <v>388</v>
      </c>
      <c r="K116" s="26"/>
    </row>
    <row r="117" spans="1:11" ht="30.75" thickBot="1" x14ac:dyDescent="0.3">
      <c r="A117" s="139">
        <v>868</v>
      </c>
      <c r="B117" s="78" t="s">
        <v>318</v>
      </c>
      <c r="C117" s="79" t="s">
        <v>319</v>
      </c>
      <c r="D117" s="80" t="s">
        <v>105</v>
      </c>
      <c r="E117" s="183">
        <f t="shared" si="5"/>
        <v>250</v>
      </c>
      <c r="F117" s="81">
        <v>2.58</v>
      </c>
      <c r="G117" s="82">
        <v>2.58</v>
      </c>
      <c r="H117" s="112">
        <v>645</v>
      </c>
      <c r="I117" s="113">
        <v>645</v>
      </c>
      <c r="K117" s="26"/>
    </row>
    <row r="118" spans="1:11" ht="60.75" thickBot="1" x14ac:dyDescent="0.3">
      <c r="A118" s="139">
        <v>941</v>
      </c>
      <c r="B118" s="78" t="s">
        <v>320</v>
      </c>
      <c r="C118" s="79" t="s">
        <v>321</v>
      </c>
      <c r="D118" s="80" t="s">
        <v>44</v>
      </c>
      <c r="E118" s="183">
        <f t="shared" si="5"/>
        <v>250</v>
      </c>
      <c r="F118" s="81">
        <v>3</v>
      </c>
      <c r="G118" s="82">
        <v>3</v>
      </c>
      <c r="H118" s="112">
        <v>750</v>
      </c>
      <c r="I118" s="113">
        <v>750</v>
      </c>
      <c r="K118" s="26"/>
    </row>
    <row r="119" spans="1:11" ht="30.75" thickBot="1" x14ac:dyDescent="0.3">
      <c r="A119" s="139">
        <v>958</v>
      </c>
      <c r="B119" s="78" t="s">
        <v>322</v>
      </c>
      <c r="C119" s="79" t="s">
        <v>323</v>
      </c>
      <c r="D119" s="80" t="s">
        <v>502</v>
      </c>
      <c r="E119" s="183">
        <f t="shared" si="5"/>
        <v>249.99999999999997</v>
      </c>
      <c r="F119" s="81">
        <v>2.7</v>
      </c>
      <c r="G119" s="82">
        <v>2.7</v>
      </c>
      <c r="H119" s="112">
        <v>675</v>
      </c>
      <c r="I119" s="113">
        <v>675</v>
      </c>
      <c r="K119" s="26"/>
    </row>
    <row r="120" spans="1:11" ht="16.5" customHeight="1" thickBot="1" x14ac:dyDescent="0.3">
      <c r="A120" s="139">
        <v>959</v>
      </c>
      <c r="B120" s="78" t="s">
        <v>324</v>
      </c>
      <c r="C120" s="79" t="s">
        <v>325</v>
      </c>
      <c r="D120" s="80" t="s">
        <v>35</v>
      </c>
      <c r="E120" s="183">
        <f t="shared" si="5"/>
        <v>250</v>
      </c>
      <c r="F120" s="81">
        <v>3.78</v>
      </c>
      <c r="G120" s="82">
        <v>3.78</v>
      </c>
      <c r="H120" s="112">
        <v>945</v>
      </c>
      <c r="I120" s="113">
        <v>945</v>
      </c>
      <c r="K120" s="26"/>
    </row>
    <row r="121" spans="1:11" ht="45.75" thickBot="1" x14ac:dyDescent="0.3">
      <c r="A121" s="139">
        <v>869</v>
      </c>
      <c r="B121" s="78" t="s">
        <v>326</v>
      </c>
      <c r="C121" s="79" t="s">
        <v>327</v>
      </c>
      <c r="D121" s="80" t="s">
        <v>38</v>
      </c>
      <c r="E121" s="183">
        <f t="shared" si="5"/>
        <v>250</v>
      </c>
      <c r="F121" s="81">
        <v>1</v>
      </c>
      <c r="G121" s="82">
        <v>1</v>
      </c>
      <c r="H121" s="112">
        <v>250</v>
      </c>
      <c r="I121" s="113">
        <v>250</v>
      </c>
      <c r="K121" s="26"/>
    </row>
    <row r="122" spans="1:11" ht="30.75" thickBot="1" x14ac:dyDescent="0.3">
      <c r="A122" s="139">
        <v>870</v>
      </c>
      <c r="B122" s="78" t="s">
        <v>328</v>
      </c>
      <c r="C122" s="79" t="s">
        <v>329</v>
      </c>
      <c r="D122" s="80" t="s">
        <v>39</v>
      </c>
      <c r="E122" s="183">
        <f t="shared" si="5"/>
        <v>250.51546391752578</v>
      </c>
      <c r="F122" s="81">
        <v>0.97</v>
      </c>
      <c r="G122" s="82">
        <v>0.97</v>
      </c>
      <c r="H122" s="112">
        <v>243</v>
      </c>
      <c r="I122" s="113">
        <v>243</v>
      </c>
      <c r="K122" s="26"/>
    </row>
    <row r="123" spans="1:11" ht="30.75" thickBot="1" x14ac:dyDescent="0.3">
      <c r="A123" s="139">
        <v>871</v>
      </c>
      <c r="B123" s="78" t="s">
        <v>330</v>
      </c>
      <c r="C123" s="79" t="s">
        <v>331</v>
      </c>
      <c r="D123" s="80" t="s">
        <v>40</v>
      </c>
      <c r="E123" s="183">
        <f t="shared" si="5"/>
        <v>250.48543689320388</v>
      </c>
      <c r="F123" s="81">
        <v>1.03</v>
      </c>
      <c r="G123" s="82">
        <v>1.03</v>
      </c>
      <c r="H123" s="112">
        <v>258</v>
      </c>
      <c r="I123" s="113">
        <v>258</v>
      </c>
      <c r="K123" s="26"/>
    </row>
    <row r="124" spans="1:11" ht="30.75" thickBot="1" x14ac:dyDescent="0.3">
      <c r="A124" s="139">
        <v>872</v>
      </c>
      <c r="B124" s="78" t="s">
        <v>332</v>
      </c>
      <c r="C124" s="79" t="s">
        <v>333</v>
      </c>
      <c r="D124" s="80" t="s">
        <v>41</v>
      </c>
      <c r="E124" s="183">
        <f t="shared" si="5"/>
        <v>249.99999999999997</v>
      </c>
      <c r="F124" s="81">
        <v>2.14</v>
      </c>
      <c r="G124" s="82">
        <v>2.14</v>
      </c>
      <c r="H124" s="112">
        <v>535</v>
      </c>
      <c r="I124" s="113">
        <v>535</v>
      </c>
      <c r="K124" s="26"/>
    </row>
    <row r="125" spans="1:11" ht="45.75" thickBot="1" x14ac:dyDescent="0.3">
      <c r="A125" s="139">
        <v>873</v>
      </c>
      <c r="B125" s="78" t="s">
        <v>334</v>
      </c>
      <c r="C125" s="79" t="s">
        <v>335</v>
      </c>
      <c r="D125" s="80" t="s">
        <v>42</v>
      </c>
      <c r="E125" s="183">
        <f t="shared" si="5"/>
        <v>250.20746887966803</v>
      </c>
      <c r="F125" s="81">
        <v>2.41</v>
      </c>
      <c r="G125" s="82">
        <v>2.41</v>
      </c>
      <c r="H125" s="112">
        <v>603</v>
      </c>
      <c r="I125" s="113">
        <v>603</v>
      </c>
      <c r="K125" s="26"/>
    </row>
    <row r="126" spans="1:11" ht="15.75" thickBot="1" x14ac:dyDescent="0.3">
      <c r="A126" s="139">
        <v>942</v>
      </c>
      <c r="B126" s="78" t="s">
        <v>336</v>
      </c>
      <c r="C126" s="79" t="s">
        <v>337</v>
      </c>
      <c r="D126" s="80" t="s">
        <v>43</v>
      </c>
      <c r="E126" s="183">
        <f t="shared" si="5"/>
        <v>250.12853470437017</v>
      </c>
      <c r="F126" s="81">
        <v>3.89</v>
      </c>
      <c r="G126" s="82">
        <v>3.89</v>
      </c>
      <c r="H126" s="112">
        <v>973</v>
      </c>
      <c r="I126" s="113">
        <v>973</v>
      </c>
      <c r="K126" s="26"/>
    </row>
    <row r="127" spans="1:11" ht="30.75" thickBot="1" x14ac:dyDescent="0.3">
      <c r="A127" s="139">
        <v>874</v>
      </c>
      <c r="B127" s="78" t="s">
        <v>338</v>
      </c>
      <c r="C127" s="79" t="s">
        <v>339</v>
      </c>
      <c r="D127" s="80" t="s">
        <v>503</v>
      </c>
      <c r="E127" s="183">
        <f t="shared" si="5"/>
        <v>250</v>
      </c>
      <c r="F127" s="81">
        <v>1.22</v>
      </c>
      <c r="G127" s="82">
        <v>1.22</v>
      </c>
      <c r="H127" s="112">
        <v>305</v>
      </c>
      <c r="I127" s="113">
        <v>305</v>
      </c>
      <c r="K127" s="26"/>
    </row>
    <row r="128" spans="1:11" ht="15.75" thickBot="1" x14ac:dyDescent="0.3">
      <c r="A128" s="139">
        <v>960</v>
      </c>
      <c r="B128" s="78" t="s">
        <v>340</v>
      </c>
      <c r="C128" s="79" t="s">
        <v>341</v>
      </c>
      <c r="D128" s="80" t="s">
        <v>45</v>
      </c>
      <c r="E128" s="183">
        <f t="shared" si="5"/>
        <v>250</v>
      </c>
      <c r="F128" s="81">
        <v>4.3</v>
      </c>
      <c r="G128" s="82">
        <v>4.3</v>
      </c>
      <c r="H128" s="112">
        <v>1075</v>
      </c>
      <c r="I128" s="113">
        <v>1075</v>
      </c>
      <c r="K128" s="26"/>
    </row>
    <row r="129" spans="1:11" ht="15.75" thickBot="1" x14ac:dyDescent="0.3">
      <c r="A129" s="139">
        <v>961</v>
      </c>
      <c r="B129" s="78" t="s">
        <v>342</v>
      </c>
      <c r="C129" s="79" t="s">
        <v>343</v>
      </c>
      <c r="D129" s="80" t="s">
        <v>116</v>
      </c>
      <c r="E129" s="183">
        <f t="shared" si="5"/>
        <v>250</v>
      </c>
      <c r="F129" s="81">
        <v>4.3</v>
      </c>
      <c r="G129" s="82">
        <v>4.3</v>
      </c>
      <c r="H129" s="112">
        <v>1075</v>
      </c>
      <c r="I129" s="113">
        <v>1075</v>
      </c>
      <c r="K129" s="26"/>
    </row>
    <row r="130" spans="1:11" ht="45.75" thickBot="1" x14ac:dyDescent="0.3">
      <c r="A130" s="139">
        <v>962</v>
      </c>
      <c r="B130" s="78" t="s">
        <v>344</v>
      </c>
      <c r="C130" s="79" t="s">
        <v>345</v>
      </c>
      <c r="D130" s="80" t="s">
        <v>504</v>
      </c>
      <c r="E130" s="183">
        <f t="shared" si="5"/>
        <v>250</v>
      </c>
      <c r="F130" s="81">
        <v>1</v>
      </c>
      <c r="G130" s="82">
        <v>1</v>
      </c>
      <c r="H130" s="112">
        <v>250</v>
      </c>
      <c r="I130" s="113">
        <v>250</v>
      </c>
      <c r="K130" s="26"/>
    </row>
    <row r="131" spans="1:11" ht="15.75" thickBot="1" x14ac:dyDescent="0.3">
      <c r="A131" s="139">
        <v>963</v>
      </c>
      <c r="B131" s="78" t="s">
        <v>346</v>
      </c>
      <c r="C131" s="79" t="s">
        <v>347</v>
      </c>
      <c r="D131" s="80" t="s">
        <v>46</v>
      </c>
      <c r="E131" s="183">
        <f t="shared" si="5"/>
        <v>250</v>
      </c>
      <c r="F131" s="81">
        <v>2.1</v>
      </c>
      <c r="G131" s="82">
        <v>2.1</v>
      </c>
      <c r="H131" s="112">
        <v>525</v>
      </c>
      <c r="I131" s="113">
        <v>525</v>
      </c>
      <c r="K131" s="26"/>
    </row>
    <row r="132" spans="1:11" ht="15.75" thickBot="1" x14ac:dyDescent="0.3">
      <c r="A132" s="139">
        <v>964</v>
      </c>
      <c r="B132" s="78" t="s">
        <v>348</v>
      </c>
      <c r="C132" s="79" t="s">
        <v>349</v>
      </c>
      <c r="D132" s="80" t="s">
        <v>47</v>
      </c>
      <c r="E132" s="183">
        <f t="shared" si="5"/>
        <v>250</v>
      </c>
      <c r="F132" s="81">
        <v>2.1</v>
      </c>
      <c r="G132" s="82">
        <v>2.1</v>
      </c>
      <c r="H132" s="112">
        <v>525</v>
      </c>
      <c r="I132" s="113">
        <v>525</v>
      </c>
      <c r="K132" s="26"/>
    </row>
    <row r="133" spans="1:11" ht="15.75" thickBot="1" x14ac:dyDescent="0.3">
      <c r="A133" s="139">
        <v>923</v>
      </c>
      <c r="B133" s="78" t="s">
        <v>350</v>
      </c>
      <c r="C133" s="79" t="s">
        <v>351</v>
      </c>
      <c r="D133" s="80" t="s">
        <v>48</v>
      </c>
      <c r="E133" s="183">
        <f t="shared" si="5"/>
        <v>250</v>
      </c>
      <c r="F133" s="81">
        <v>1</v>
      </c>
      <c r="G133" s="82">
        <v>1</v>
      </c>
      <c r="H133" s="112">
        <v>250</v>
      </c>
      <c r="I133" s="113">
        <v>250</v>
      </c>
      <c r="K133" s="26"/>
    </row>
    <row r="134" spans="1:11" ht="30.75" thickBot="1" x14ac:dyDescent="0.3">
      <c r="A134" s="139">
        <v>965</v>
      </c>
      <c r="B134" s="78" t="s">
        <v>352</v>
      </c>
      <c r="C134" s="79" t="s">
        <v>353</v>
      </c>
      <c r="D134" s="80" t="s">
        <v>121</v>
      </c>
      <c r="E134" s="183">
        <f t="shared" si="5"/>
        <v>250</v>
      </c>
      <c r="F134" s="81">
        <v>4</v>
      </c>
      <c r="G134" s="82">
        <v>4</v>
      </c>
      <c r="H134" s="112">
        <v>1000</v>
      </c>
      <c r="I134" s="113">
        <v>1000</v>
      </c>
      <c r="K134" s="26"/>
    </row>
    <row r="135" spans="1:11" ht="30.75" thickBot="1" x14ac:dyDescent="0.3">
      <c r="A135" s="139">
        <v>966</v>
      </c>
      <c r="B135" s="78" t="s">
        <v>354</v>
      </c>
      <c r="C135" s="79" t="s">
        <v>355</v>
      </c>
      <c r="D135" s="80" t="s">
        <v>109</v>
      </c>
      <c r="E135" s="183">
        <f t="shared" si="5"/>
        <v>250</v>
      </c>
      <c r="F135" s="81">
        <v>1.8</v>
      </c>
      <c r="G135" s="82">
        <v>1.8</v>
      </c>
      <c r="H135" s="112">
        <v>450</v>
      </c>
      <c r="I135" s="113">
        <v>450</v>
      </c>
      <c r="K135" s="26"/>
    </row>
    <row r="136" spans="1:11" ht="45.75" thickBot="1" x14ac:dyDescent="0.3">
      <c r="A136" s="139">
        <v>875</v>
      </c>
      <c r="B136" s="78" t="s">
        <v>356</v>
      </c>
      <c r="C136" s="79" t="s">
        <v>357</v>
      </c>
      <c r="D136" s="80" t="s">
        <v>50</v>
      </c>
      <c r="E136" s="183">
        <f t="shared" si="5"/>
        <v>250</v>
      </c>
      <c r="F136" s="81">
        <v>1.04</v>
      </c>
      <c r="G136" s="82">
        <v>1.04</v>
      </c>
      <c r="H136" s="112">
        <v>260</v>
      </c>
      <c r="I136" s="113">
        <v>260</v>
      </c>
      <c r="K136" s="26"/>
    </row>
    <row r="137" spans="1:11" ht="15.75" thickBot="1" x14ac:dyDescent="0.3">
      <c r="A137" s="139">
        <v>967</v>
      </c>
      <c r="B137" s="78" t="s">
        <v>358</v>
      </c>
      <c r="C137" s="79" t="s">
        <v>359</v>
      </c>
      <c r="D137" s="80" t="s">
        <v>51</v>
      </c>
      <c r="E137" s="183">
        <f t="shared" si="5"/>
        <v>250</v>
      </c>
      <c r="F137" s="81">
        <v>2.6</v>
      </c>
      <c r="G137" s="82">
        <v>2.6</v>
      </c>
      <c r="H137" s="112">
        <v>650</v>
      </c>
      <c r="I137" s="113">
        <v>650</v>
      </c>
      <c r="K137" s="26"/>
    </row>
    <row r="138" spans="1:11" ht="30.75" thickBot="1" x14ac:dyDescent="0.3">
      <c r="A138" s="139">
        <v>876</v>
      </c>
      <c r="B138" s="78" t="s">
        <v>360</v>
      </c>
      <c r="C138" s="79" t="s">
        <v>361</v>
      </c>
      <c r="D138" s="80" t="s">
        <v>98</v>
      </c>
      <c r="E138" s="183">
        <f t="shared" si="5"/>
        <v>250.27027027027026</v>
      </c>
      <c r="F138" s="81">
        <v>1.85</v>
      </c>
      <c r="G138" s="82">
        <v>1.85</v>
      </c>
      <c r="H138" s="112">
        <v>463</v>
      </c>
      <c r="I138" s="113">
        <v>463</v>
      </c>
      <c r="K138" s="26"/>
    </row>
    <row r="139" spans="1:11" ht="30.75" thickBot="1" x14ac:dyDescent="0.3">
      <c r="A139" s="139">
        <v>877</v>
      </c>
      <c r="B139" s="78" t="s">
        <v>362</v>
      </c>
      <c r="C139" s="79" t="s">
        <v>363</v>
      </c>
      <c r="D139" s="80" t="s">
        <v>53</v>
      </c>
      <c r="E139" s="183">
        <f t="shared" si="5"/>
        <v>250</v>
      </c>
      <c r="F139" s="81">
        <v>3</v>
      </c>
      <c r="G139" s="82">
        <v>3</v>
      </c>
      <c r="H139" s="112">
        <v>750</v>
      </c>
      <c r="I139" s="113">
        <v>750</v>
      </c>
      <c r="K139" s="26"/>
    </row>
    <row r="140" spans="1:11" ht="15.75" thickBot="1" x14ac:dyDescent="0.3">
      <c r="A140" s="139">
        <v>968</v>
      </c>
      <c r="B140" s="78" t="s">
        <v>364</v>
      </c>
      <c r="C140" s="79" t="s">
        <v>365</v>
      </c>
      <c r="D140" s="80" t="s">
        <v>123</v>
      </c>
      <c r="E140" s="183">
        <f t="shared" si="5"/>
        <v>250.22222222222223</v>
      </c>
      <c r="F140" s="81">
        <v>2.25</v>
      </c>
      <c r="G140" s="82">
        <v>2.25</v>
      </c>
      <c r="H140" s="112">
        <v>563</v>
      </c>
      <c r="I140" s="113">
        <v>563</v>
      </c>
      <c r="K140" s="26"/>
    </row>
    <row r="141" spans="1:11" ht="30.75" thickBot="1" x14ac:dyDescent="0.3">
      <c r="A141" s="146">
        <v>969</v>
      </c>
      <c r="B141" s="147" t="s">
        <v>366</v>
      </c>
      <c r="C141" s="98" t="s">
        <v>367</v>
      </c>
      <c r="D141" s="99" t="s">
        <v>124</v>
      </c>
      <c r="E141" s="183">
        <f t="shared" si="5"/>
        <v>250</v>
      </c>
      <c r="F141" s="90">
        <v>0.38</v>
      </c>
      <c r="G141" s="91">
        <v>0.38</v>
      </c>
      <c r="H141" s="116">
        <v>95</v>
      </c>
      <c r="I141" s="117">
        <v>95</v>
      </c>
      <c r="K141" s="26"/>
    </row>
    <row r="142" spans="1:11" ht="15.75" thickBot="1" x14ac:dyDescent="0.3">
      <c r="B142" s="221" t="s">
        <v>505</v>
      </c>
      <c r="C142" s="222"/>
      <c r="D142" s="222"/>
      <c r="E142" s="222"/>
      <c r="F142" s="222"/>
      <c r="G142" s="222"/>
      <c r="H142" s="222"/>
      <c r="I142" s="223"/>
      <c r="K142" s="26"/>
    </row>
    <row r="143" spans="1:11" ht="30.75" thickBot="1" x14ac:dyDescent="0.3">
      <c r="A143" s="146">
        <v>893</v>
      </c>
      <c r="B143" s="145" t="s">
        <v>473</v>
      </c>
      <c r="C143" s="93" t="s">
        <v>369</v>
      </c>
      <c r="D143" s="94" t="s">
        <v>76</v>
      </c>
      <c r="E143" s="183">
        <f>I143/G143</f>
        <v>284.08551068883611</v>
      </c>
      <c r="F143" s="100" t="s">
        <v>473</v>
      </c>
      <c r="G143" s="96">
        <v>4.21</v>
      </c>
      <c r="H143" s="118" t="s">
        <v>559</v>
      </c>
      <c r="I143" s="119">
        <v>1196</v>
      </c>
      <c r="J143" s="46"/>
      <c r="K143" s="26"/>
    </row>
    <row r="144" spans="1:11" ht="30.75" thickBot="1" x14ac:dyDescent="0.3">
      <c r="A144" s="139">
        <v>894</v>
      </c>
      <c r="B144" s="78" t="s">
        <v>473</v>
      </c>
      <c r="C144" s="79" t="s">
        <v>370</v>
      </c>
      <c r="D144" s="80" t="s">
        <v>77</v>
      </c>
      <c r="E144" s="183">
        <f>I144/G144</f>
        <v>284.05797101449275</v>
      </c>
      <c r="F144" s="83" t="s">
        <v>473</v>
      </c>
      <c r="G144" s="82">
        <v>1.38</v>
      </c>
      <c r="H144" s="112" t="s">
        <v>559</v>
      </c>
      <c r="I144" s="113">
        <v>392</v>
      </c>
      <c r="J144" s="46"/>
      <c r="K144" s="26"/>
    </row>
    <row r="145" spans="1:11" ht="30.75" thickBot="1" x14ac:dyDescent="0.3">
      <c r="A145" s="139">
        <v>895</v>
      </c>
      <c r="B145" s="78" t="s">
        <v>473</v>
      </c>
      <c r="C145" s="79" t="s">
        <v>371</v>
      </c>
      <c r="D145" s="80" t="s">
        <v>86</v>
      </c>
      <c r="E145" s="183">
        <f>I145/G145</f>
        <v>284.02366863905326</v>
      </c>
      <c r="F145" s="83" t="s">
        <v>473</v>
      </c>
      <c r="G145" s="82">
        <v>1.69</v>
      </c>
      <c r="H145" s="112" t="s">
        <v>559</v>
      </c>
      <c r="I145" s="113">
        <v>480</v>
      </c>
      <c r="J145" s="46"/>
      <c r="K145" s="26"/>
    </row>
    <row r="146" spans="1:11" ht="30.75" thickBot="1" x14ac:dyDescent="0.3">
      <c r="A146" s="139">
        <v>896</v>
      </c>
      <c r="B146" s="78" t="s">
        <v>473</v>
      </c>
      <c r="C146" s="79" t="s">
        <v>372</v>
      </c>
      <c r="D146" s="80" t="s">
        <v>1</v>
      </c>
      <c r="E146" s="183">
        <f>I146/G146</f>
        <v>283.63636363636363</v>
      </c>
      <c r="F146" s="83" t="s">
        <v>473</v>
      </c>
      <c r="G146" s="82">
        <v>1.1000000000000001</v>
      </c>
      <c r="H146" s="112" t="s">
        <v>559</v>
      </c>
      <c r="I146" s="113">
        <v>312</v>
      </c>
      <c r="J146" s="46"/>
      <c r="K146" s="26"/>
    </row>
    <row r="147" spans="1:11" ht="30.75" thickBot="1" x14ac:dyDescent="0.3">
      <c r="A147" s="139">
        <v>897</v>
      </c>
      <c r="B147" s="78" t="s">
        <v>473</v>
      </c>
      <c r="C147" s="30" t="s">
        <v>373</v>
      </c>
      <c r="D147" s="80" t="s">
        <v>129</v>
      </c>
      <c r="E147" s="183">
        <f t="shared" ref="E147:E161" si="6">I147/G147</f>
        <v>284</v>
      </c>
      <c r="F147" s="83" t="s">
        <v>473</v>
      </c>
      <c r="G147" s="82">
        <v>2.5</v>
      </c>
      <c r="H147" s="112" t="s">
        <v>559</v>
      </c>
      <c r="I147" s="113">
        <v>710</v>
      </c>
      <c r="J147" s="46"/>
      <c r="K147" s="26"/>
    </row>
    <row r="148" spans="1:11" ht="15.75" thickBot="1" x14ac:dyDescent="0.3">
      <c r="A148" s="139">
        <v>970</v>
      </c>
      <c r="B148" s="78" t="s">
        <v>473</v>
      </c>
      <c r="C148" s="30" t="s">
        <v>374</v>
      </c>
      <c r="D148" s="80" t="s">
        <v>94</v>
      </c>
      <c r="E148" s="183">
        <f t="shared" si="6"/>
        <v>284.28571428571428</v>
      </c>
      <c r="F148" s="83" t="s">
        <v>473</v>
      </c>
      <c r="G148" s="82">
        <v>1.4</v>
      </c>
      <c r="H148" s="112" t="s">
        <v>559</v>
      </c>
      <c r="I148" s="113">
        <v>398</v>
      </c>
      <c r="J148" s="46"/>
      <c r="K148" s="26"/>
    </row>
    <row r="149" spans="1:11" ht="45.75" thickBot="1" x14ac:dyDescent="0.3">
      <c r="A149" s="139">
        <v>898</v>
      </c>
      <c r="B149" s="78" t="s">
        <v>473</v>
      </c>
      <c r="C149" s="79" t="s">
        <v>506</v>
      </c>
      <c r="D149" s="80" t="s">
        <v>2</v>
      </c>
      <c r="E149" s="183">
        <f t="shared" si="6"/>
        <v>284</v>
      </c>
      <c r="F149" s="83" t="s">
        <v>473</v>
      </c>
      <c r="G149" s="82">
        <v>2</v>
      </c>
      <c r="H149" s="112" t="s">
        <v>559</v>
      </c>
      <c r="I149" s="113">
        <v>568</v>
      </c>
      <c r="J149" s="46"/>
      <c r="K149" s="26"/>
    </row>
    <row r="150" spans="1:11" ht="30.75" thickBot="1" x14ac:dyDescent="0.3">
      <c r="A150" s="139">
        <v>899</v>
      </c>
      <c r="B150" s="78" t="s">
        <v>473</v>
      </c>
      <c r="C150" s="79" t="s">
        <v>375</v>
      </c>
      <c r="D150" s="80" t="s">
        <v>127</v>
      </c>
      <c r="E150" s="183">
        <f t="shared" si="6"/>
        <v>284</v>
      </c>
      <c r="F150" s="83" t="s">
        <v>473</v>
      </c>
      <c r="G150" s="82">
        <v>1.75</v>
      </c>
      <c r="H150" s="112" t="s">
        <v>559</v>
      </c>
      <c r="I150" s="113">
        <v>497</v>
      </c>
      <c r="J150" s="46"/>
      <c r="K150" s="26"/>
    </row>
    <row r="151" spans="1:11" ht="30.75" thickBot="1" x14ac:dyDescent="0.3">
      <c r="A151" s="139">
        <v>971</v>
      </c>
      <c r="B151" s="78" t="s">
        <v>473</v>
      </c>
      <c r="C151" s="79" t="s">
        <v>376</v>
      </c>
      <c r="D151" s="80" t="s">
        <v>138</v>
      </c>
      <c r="E151" s="183">
        <f t="shared" si="6"/>
        <v>283.88888888888886</v>
      </c>
      <c r="F151" s="83" t="s">
        <v>473</v>
      </c>
      <c r="G151" s="82">
        <v>1.8</v>
      </c>
      <c r="H151" s="112" t="s">
        <v>559</v>
      </c>
      <c r="I151" s="113">
        <v>511</v>
      </c>
      <c r="J151" s="46"/>
      <c r="K151" s="26"/>
    </row>
    <row r="152" spans="1:11" ht="30.75" thickBot="1" x14ac:dyDescent="0.3">
      <c r="A152" s="139">
        <v>900</v>
      </c>
      <c r="B152" s="78" t="s">
        <v>473</v>
      </c>
      <c r="C152" s="79" t="s">
        <v>377</v>
      </c>
      <c r="D152" s="80" t="s">
        <v>128</v>
      </c>
      <c r="E152" s="183">
        <f t="shared" si="6"/>
        <v>283.87096774193549</v>
      </c>
      <c r="F152" s="83" t="s">
        <v>473</v>
      </c>
      <c r="G152" s="82">
        <v>1.55</v>
      </c>
      <c r="H152" s="112" t="s">
        <v>559</v>
      </c>
      <c r="I152" s="113">
        <v>440</v>
      </c>
      <c r="J152" s="46"/>
      <c r="K152" s="26"/>
    </row>
    <row r="153" spans="1:11" ht="30.75" thickBot="1" x14ac:dyDescent="0.3">
      <c r="A153" s="139">
        <v>901</v>
      </c>
      <c r="B153" s="78" t="s">
        <v>473</v>
      </c>
      <c r="C153" s="79" t="s">
        <v>378</v>
      </c>
      <c r="D153" s="80" t="s">
        <v>130</v>
      </c>
      <c r="E153" s="183">
        <f t="shared" si="6"/>
        <v>284</v>
      </c>
      <c r="F153" s="83" t="s">
        <v>473</v>
      </c>
      <c r="G153" s="82">
        <v>1.75</v>
      </c>
      <c r="H153" s="112" t="s">
        <v>559</v>
      </c>
      <c r="I153" s="113">
        <v>497</v>
      </c>
      <c r="J153" s="46"/>
      <c r="K153" s="26"/>
    </row>
    <row r="154" spans="1:11" ht="45.75" thickBot="1" x14ac:dyDescent="0.3">
      <c r="A154" s="139">
        <v>902</v>
      </c>
      <c r="B154" s="78" t="s">
        <v>473</v>
      </c>
      <c r="C154" s="79" t="s">
        <v>379</v>
      </c>
      <c r="D154" s="80" t="s">
        <v>131</v>
      </c>
      <c r="E154" s="183">
        <f t="shared" si="6"/>
        <v>283.89610389610391</v>
      </c>
      <c r="F154" s="83" t="s">
        <v>473</v>
      </c>
      <c r="G154" s="82">
        <v>3.85</v>
      </c>
      <c r="H154" s="112" t="s">
        <v>559</v>
      </c>
      <c r="I154" s="113">
        <v>1093</v>
      </c>
      <c r="J154" s="46"/>
      <c r="K154" s="26"/>
    </row>
    <row r="155" spans="1:11" ht="30.75" thickBot="1" x14ac:dyDescent="0.3">
      <c r="A155" s="139">
        <v>903</v>
      </c>
      <c r="B155" s="78" t="s">
        <v>473</v>
      </c>
      <c r="C155" s="79" t="s">
        <v>380</v>
      </c>
      <c r="D155" s="80" t="s">
        <v>137</v>
      </c>
      <c r="E155" s="183">
        <f t="shared" si="6"/>
        <v>284.07407407407408</v>
      </c>
      <c r="F155" s="83" t="s">
        <v>473</v>
      </c>
      <c r="G155" s="82">
        <v>2.7</v>
      </c>
      <c r="H155" s="112" t="s">
        <v>559</v>
      </c>
      <c r="I155" s="113">
        <v>767</v>
      </c>
      <c r="J155" s="46"/>
      <c r="K155" s="26"/>
    </row>
    <row r="156" spans="1:11" ht="30.75" thickBot="1" x14ac:dyDescent="0.3">
      <c r="A156" s="139">
        <v>904</v>
      </c>
      <c r="B156" s="78" t="s">
        <v>473</v>
      </c>
      <c r="C156" s="79" t="s">
        <v>381</v>
      </c>
      <c r="D156" s="80" t="s">
        <v>132</v>
      </c>
      <c r="E156" s="183">
        <f t="shared" si="6"/>
        <v>284</v>
      </c>
      <c r="F156" s="83" t="s">
        <v>473</v>
      </c>
      <c r="G156" s="82">
        <v>4</v>
      </c>
      <c r="H156" s="112" t="s">
        <v>559</v>
      </c>
      <c r="I156" s="113">
        <v>1136</v>
      </c>
      <c r="J156" s="46"/>
      <c r="K156" s="26"/>
    </row>
    <row r="157" spans="1:11" ht="30.75" thickBot="1" x14ac:dyDescent="0.3">
      <c r="A157" s="139">
        <v>905</v>
      </c>
      <c r="B157" s="78" t="s">
        <v>473</v>
      </c>
      <c r="C157" s="79" t="s">
        <v>382</v>
      </c>
      <c r="D157" s="80" t="s">
        <v>133</v>
      </c>
      <c r="E157" s="183">
        <f t="shared" si="6"/>
        <v>284</v>
      </c>
      <c r="F157" s="83" t="s">
        <v>473</v>
      </c>
      <c r="G157" s="82">
        <v>4</v>
      </c>
      <c r="H157" s="112" t="s">
        <v>559</v>
      </c>
      <c r="I157" s="113">
        <v>1136</v>
      </c>
      <c r="J157" s="46"/>
      <c r="K157" s="26"/>
    </row>
    <row r="158" spans="1:11" ht="30.75" thickBot="1" x14ac:dyDescent="0.3">
      <c r="A158" s="139">
        <v>906</v>
      </c>
      <c r="B158" s="78" t="s">
        <v>473</v>
      </c>
      <c r="C158" s="79" t="s">
        <v>383</v>
      </c>
      <c r="D158" s="80" t="s">
        <v>134</v>
      </c>
      <c r="E158" s="183">
        <f t="shared" si="6"/>
        <v>284.07407407407408</v>
      </c>
      <c r="F158" s="83" t="s">
        <v>473</v>
      </c>
      <c r="G158" s="82">
        <v>2.7</v>
      </c>
      <c r="H158" s="112" t="s">
        <v>559</v>
      </c>
      <c r="I158" s="113">
        <v>767</v>
      </c>
      <c r="J158" s="46"/>
      <c r="K158" s="26"/>
    </row>
    <row r="159" spans="1:11" ht="45.75" thickBot="1" x14ac:dyDescent="0.3">
      <c r="A159" s="139">
        <v>907</v>
      </c>
      <c r="B159" s="78" t="s">
        <v>473</v>
      </c>
      <c r="C159" s="79" t="s">
        <v>384</v>
      </c>
      <c r="D159" s="80" t="s">
        <v>135</v>
      </c>
      <c r="E159" s="183">
        <f t="shared" si="6"/>
        <v>284</v>
      </c>
      <c r="F159" s="83" t="s">
        <v>473</v>
      </c>
      <c r="G159" s="82">
        <v>2.5</v>
      </c>
      <c r="H159" s="112" t="s">
        <v>559</v>
      </c>
      <c r="I159" s="113">
        <v>710</v>
      </c>
      <c r="J159" s="46"/>
      <c r="K159" s="26"/>
    </row>
    <row r="160" spans="1:11" ht="30.75" thickBot="1" x14ac:dyDescent="0.3">
      <c r="A160" s="139">
        <v>908</v>
      </c>
      <c r="B160" s="78" t="s">
        <v>473</v>
      </c>
      <c r="C160" s="79" t="s">
        <v>385</v>
      </c>
      <c r="D160" s="80" t="s">
        <v>136</v>
      </c>
      <c r="E160" s="183">
        <f t="shared" si="6"/>
        <v>284</v>
      </c>
      <c r="F160" s="83" t="s">
        <v>473</v>
      </c>
      <c r="G160" s="82">
        <v>18</v>
      </c>
      <c r="H160" s="112" t="s">
        <v>559</v>
      </c>
      <c r="I160" s="113">
        <v>5112</v>
      </c>
      <c r="J160" s="46"/>
      <c r="K160" s="26"/>
    </row>
    <row r="161" spans="1:11" ht="30.75" thickBot="1" x14ac:dyDescent="0.3">
      <c r="A161" s="146">
        <v>972</v>
      </c>
      <c r="B161" s="147" t="s">
        <v>473</v>
      </c>
      <c r="C161" s="98" t="s">
        <v>386</v>
      </c>
      <c r="D161" s="99" t="s">
        <v>114</v>
      </c>
      <c r="E161" s="183">
        <f t="shared" si="6"/>
        <v>284</v>
      </c>
      <c r="F161" s="101" t="s">
        <v>473</v>
      </c>
      <c r="G161" s="91">
        <v>1</v>
      </c>
      <c r="H161" s="116" t="s">
        <v>559</v>
      </c>
      <c r="I161" s="117">
        <v>284</v>
      </c>
      <c r="J161" s="46"/>
      <c r="K161" s="26"/>
    </row>
    <row r="162" spans="1:11" s="1" customFormat="1" ht="15.75" thickBot="1" x14ac:dyDescent="0.3">
      <c r="A162" s="135"/>
      <c r="B162" s="229" t="s">
        <v>507</v>
      </c>
      <c r="C162" s="230"/>
      <c r="D162" s="230"/>
      <c r="E162" s="230"/>
      <c r="F162" s="230"/>
      <c r="G162" s="230"/>
      <c r="H162" s="230"/>
      <c r="I162" s="231"/>
      <c r="J162" s="26"/>
      <c r="K162" s="26"/>
    </row>
    <row r="163" spans="1:11" s="1" customFormat="1" ht="45.75" thickBot="1" x14ac:dyDescent="0.3">
      <c r="A163" s="151">
        <v>909</v>
      </c>
      <c r="B163" s="148" t="s">
        <v>388</v>
      </c>
      <c r="C163" s="31" t="s">
        <v>389</v>
      </c>
      <c r="D163" s="32" t="s">
        <v>67</v>
      </c>
      <c r="E163" s="183">
        <f>I163/G163</f>
        <v>433.33333333333331</v>
      </c>
      <c r="F163" s="33">
        <v>1.5</v>
      </c>
      <c r="G163" s="34">
        <v>1.5</v>
      </c>
      <c r="H163" s="120">
        <v>650</v>
      </c>
      <c r="I163" s="121">
        <v>650</v>
      </c>
      <c r="J163" s="26"/>
      <c r="K163" s="26"/>
    </row>
    <row r="164" spans="1:11" s="1" customFormat="1" ht="45.75" thickBot="1" x14ac:dyDescent="0.3">
      <c r="A164" s="151">
        <v>910</v>
      </c>
      <c r="B164" s="149" t="s">
        <v>390</v>
      </c>
      <c r="C164" s="30" t="s">
        <v>391</v>
      </c>
      <c r="D164" s="35" t="s">
        <v>68</v>
      </c>
      <c r="E164" s="183">
        <f t="shared" ref="E164:E168" si="7">I164/G164</f>
        <v>433</v>
      </c>
      <c r="F164" s="36">
        <v>1</v>
      </c>
      <c r="G164" s="37">
        <v>1</v>
      </c>
      <c r="H164" s="122">
        <v>433</v>
      </c>
      <c r="I164" s="123">
        <v>433</v>
      </c>
      <c r="J164" s="26"/>
      <c r="K164" s="26"/>
    </row>
    <row r="165" spans="1:11" s="1" customFormat="1" ht="45.75" thickBot="1" x14ac:dyDescent="0.3">
      <c r="A165" s="151">
        <v>911</v>
      </c>
      <c r="B165" s="149" t="s">
        <v>392</v>
      </c>
      <c r="C165" s="30" t="s">
        <v>393</v>
      </c>
      <c r="D165" s="35" t="s">
        <v>69</v>
      </c>
      <c r="E165" s="183">
        <f t="shared" si="7"/>
        <v>433</v>
      </c>
      <c r="F165" s="36">
        <v>5</v>
      </c>
      <c r="G165" s="37">
        <v>5</v>
      </c>
      <c r="H165" s="122">
        <v>2165</v>
      </c>
      <c r="I165" s="123">
        <v>2165</v>
      </c>
      <c r="J165" s="26"/>
      <c r="K165" s="26"/>
    </row>
    <row r="166" spans="1:11" s="1" customFormat="1" ht="30.75" thickBot="1" x14ac:dyDescent="0.3">
      <c r="A166" s="151">
        <v>912</v>
      </c>
      <c r="B166" s="149" t="s">
        <v>508</v>
      </c>
      <c r="C166" s="30" t="s">
        <v>509</v>
      </c>
      <c r="D166" s="35" t="s">
        <v>73</v>
      </c>
      <c r="E166" s="183">
        <f t="shared" si="7"/>
        <v>433</v>
      </c>
      <c r="F166" s="36">
        <v>15</v>
      </c>
      <c r="G166" s="37">
        <v>15</v>
      </c>
      <c r="H166" s="122">
        <v>6495</v>
      </c>
      <c r="I166" s="123">
        <v>6495</v>
      </c>
      <c r="J166" s="26"/>
      <c r="K166" s="26"/>
    </row>
    <row r="167" spans="1:11" s="1" customFormat="1" ht="30.75" thickBot="1" x14ac:dyDescent="0.3">
      <c r="A167" s="151">
        <v>913</v>
      </c>
      <c r="B167" s="149" t="s">
        <v>510</v>
      </c>
      <c r="C167" s="30" t="s">
        <v>511</v>
      </c>
      <c r="D167" s="35" t="s">
        <v>74</v>
      </c>
      <c r="E167" s="183">
        <f t="shared" si="7"/>
        <v>433</v>
      </c>
      <c r="F167" s="36">
        <v>15</v>
      </c>
      <c r="G167" s="37">
        <v>15</v>
      </c>
      <c r="H167" s="122">
        <v>6495</v>
      </c>
      <c r="I167" s="123">
        <v>6495</v>
      </c>
      <c r="J167" s="26"/>
      <c r="K167" s="26"/>
    </row>
    <row r="168" spans="1:11" s="1" customFormat="1" ht="45.75" thickBot="1" x14ac:dyDescent="0.3">
      <c r="A168" s="151">
        <v>914</v>
      </c>
      <c r="B168" s="150" t="s">
        <v>394</v>
      </c>
      <c r="C168" s="38" t="s">
        <v>395</v>
      </c>
      <c r="D168" s="39" t="s">
        <v>93</v>
      </c>
      <c r="E168" s="183">
        <f t="shared" si="7"/>
        <v>433</v>
      </c>
      <c r="F168" s="40">
        <v>12</v>
      </c>
      <c r="G168" s="41">
        <v>12</v>
      </c>
      <c r="H168" s="124">
        <v>5196</v>
      </c>
      <c r="I168" s="125">
        <v>5196</v>
      </c>
      <c r="J168" s="26"/>
      <c r="K168" s="26"/>
    </row>
    <row r="169" spans="1:11" ht="15.75" thickBot="1" x14ac:dyDescent="0.3">
      <c r="B169" s="221" t="s">
        <v>512</v>
      </c>
      <c r="C169" s="222"/>
      <c r="D169" s="222"/>
      <c r="E169" s="222"/>
      <c r="F169" s="222"/>
      <c r="G169" s="222"/>
      <c r="H169" s="222"/>
      <c r="I169" s="223"/>
      <c r="K169" s="26"/>
    </row>
    <row r="170" spans="1:11" ht="15.75" thickBot="1" x14ac:dyDescent="0.3">
      <c r="A170" s="146">
        <v>827</v>
      </c>
      <c r="B170" s="202" t="s">
        <v>403</v>
      </c>
      <c r="C170" s="203" t="s">
        <v>404</v>
      </c>
      <c r="D170" s="94" t="s">
        <v>3</v>
      </c>
      <c r="E170" s="183">
        <f t="shared" ref="E170:E187" si="8">I170/G170</f>
        <v>103.17460317460318</v>
      </c>
      <c r="F170" s="95">
        <v>0.63</v>
      </c>
      <c r="G170" s="96">
        <v>0.63</v>
      </c>
      <c r="H170" s="118">
        <v>65</v>
      </c>
      <c r="I170" s="119">
        <v>65</v>
      </c>
      <c r="K170" s="26"/>
    </row>
    <row r="171" spans="1:11" ht="45.75" thickBot="1" x14ac:dyDescent="0.3">
      <c r="A171" s="146">
        <v>816</v>
      </c>
      <c r="B171" s="204" t="s">
        <v>473</v>
      </c>
      <c r="C171" s="205" t="s">
        <v>397</v>
      </c>
      <c r="D171" s="80" t="s">
        <v>88</v>
      </c>
      <c r="E171" s="183">
        <f t="shared" si="8"/>
        <v>103.18471337579618</v>
      </c>
      <c r="F171" s="83" t="s">
        <v>473</v>
      </c>
      <c r="G171" s="82">
        <v>1.57</v>
      </c>
      <c r="H171" s="112" t="s">
        <v>559</v>
      </c>
      <c r="I171" s="113">
        <v>162</v>
      </c>
      <c r="K171" s="26"/>
    </row>
    <row r="172" spans="1:11" ht="45.75" thickBot="1" x14ac:dyDescent="0.3">
      <c r="A172" s="146">
        <v>973</v>
      </c>
      <c r="B172" s="204" t="s">
        <v>398</v>
      </c>
      <c r="C172" s="205" t="s">
        <v>399</v>
      </c>
      <c r="D172" s="80" t="s">
        <v>90</v>
      </c>
      <c r="E172" s="183">
        <f t="shared" si="8"/>
        <v>103.18471337579618</v>
      </c>
      <c r="F172" s="81">
        <v>1.3</v>
      </c>
      <c r="G172" s="82">
        <v>1.57</v>
      </c>
      <c r="H172" s="112">
        <v>134</v>
      </c>
      <c r="I172" s="113">
        <v>162</v>
      </c>
      <c r="K172" s="26"/>
    </row>
    <row r="173" spans="1:11" ht="45.75" thickBot="1" x14ac:dyDescent="0.3">
      <c r="A173" s="146">
        <v>820</v>
      </c>
      <c r="B173" s="204" t="s">
        <v>400</v>
      </c>
      <c r="C173" s="205" t="s">
        <v>473</v>
      </c>
      <c r="D173" s="80" t="s">
        <v>92</v>
      </c>
      <c r="E173" s="183">
        <f>H173/F173</f>
        <v>103.07692307692308</v>
      </c>
      <c r="F173" s="81">
        <v>1.3</v>
      </c>
      <c r="G173" s="84" t="s">
        <v>473</v>
      </c>
      <c r="H173" s="112">
        <v>134</v>
      </c>
      <c r="I173" s="113" t="s">
        <v>559</v>
      </c>
      <c r="K173" s="26"/>
    </row>
    <row r="174" spans="1:11" ht="45.75" thickBot="1" x14ac:dyDescent="0.3">
      <c r="A174" s="146">
        <v>824</v>
      </c>
      <c r="B174" s="206" t="s">
        <v>401</v>
      </c>
      <c r="C174" s="207" t="s">
        <v>402</v>
      </c>
      <c r="D174" s="99" t="s">
        <v>144</v>
      </c>
      <c r="E174" s="183">
        <f t="shared" si="8"/>
        <v>103.07692307692308</v>
      </c>
      <c r="F174" s="90">
        <v>1.3</v>
      </c>
      <c r="G174" s="91">
        <v>1.3</v>
      </c>
      <c r="H174" s="116">
        <v>134</v>
      </c>
      <c r="I174" s="117">
        <v>134</v>
      </c>
      <c r="K174" s="26"/>
    </row>
    <row r="175" spans="1:11" ht="15.75" thickBot="1" x14ac:dyDescent="0.3">
      <c r="B175" s="221" t="s">
        <v>513</v>
      </c>
      <c r="C175" s="222"/>
      <c r="D175" s="222"/>
      <c r="E175" s="222"/>
      <c r="F175" s="222"/>
      <c r="G175" s="222"/>
      <c r="H175" s="222"/>
      <c r="I175" s="223"/>
      <c r="K175" s="26"/>
    </row>
    <row r="176" spans="1:11" ht="30.75" thickBot="1" x14ac:dyDescent="0.3">
      <c r="A176" s="146">
        <v>801</v>
      </c>
      <c r="B176" s="202" t="s">
        <v>409</v>
      </c>
      <c r="C176" s="203" t="s">
        <v>410</v>
      </c>
      <c r="D176" s="94" t="s">
        <v>23</v>
      </c>
      <c r="E176" s="183">
        <f t="shared" si="8"/>
        <v>122.85714285714286</v>
      </c>
      <c r="F176" s="95">
        <v>0.35</v>
      </c>
      <c r="G176" s="96">
        <v>0.35</v>
      </c>
      <c r="H176" s="118">
        <v>43</v>
      </c>
      <c r="I176" s="119">
        <v>43</v>
      </c>
      <c r="K176" s="26"/>
    </row>
    <row r="177" spans="1:11" ht="30.75" thickBot="1" x14ac:dyDescent="0.3">
      <c r="A177" s="139">
        <v>802</v>
      </c>
      <c r="B177" s="208" t="s">
        <v>411</v>
      </c>
      <c r="C177" s="205" t="s">
        <v>412</v>
      </c>
      <c r="D177" s="80" t="s">
        <v>24</v>
      </c>
      <c r="E177" s="183">
        <f t="shared" si="8"/>
        <v>124.59016393442623</v>
      </c>
      <c r="F177" s="81">
        <v>0.61</v>
      </c>
      <c r="G177" s="82">
        <v>0.61</v>
      </c>
      <c r="H177" s="112">
        <v>76</v>
      </c>
      <c r="I177" s="113">
        <v>76</v>
      </c>
      <c r="K177" s="26"/>
    </row>
    <row r="178" spans="1:11" ht="30.75" thickBot="1" x14ac:dyDescent="0.3">
      <c r="A178" s="139">
        <v>803</v>
      </c>
      <c r="B178" s="208" t="s">
        <v>413</v>
      </c>
      <c r="C178" s="205" t="s">
        <v>414</v>
      </c>
      <c r="D178" s="80" t="s">
        <v>25</v>
      </c>
      <c r="E178" s="183">
        <f t="shared" si="8"/>
        <v>123.68421052631579</v>
      </c>
      <c r="F178" s="81">
        <v>0.76</v>
      </c>
      <c r="G178" s="82">
        <v>0.76</v>
      </c>
      <c r="H178" s="112">
        <v>94</v>
      </c>
      <c r="I178" s="113">
        <v>94</v>
      </c>
      <c r="K178" s="26"/>
    </row>
    <row r="179" spans="1:11" ht="45.75" thickBot="1" x14ac:dyDescent="0.3">
      <c r="A179" s="139">
        <v>825</v>
      </c>
      <c r="B179" s="208" t="s">
        <v>405</v>
      </c>
      <c r="C179" s="205" t="s">
        <v>406</v>
      </c>
      <c r="D179" s="80" t="s">
        <v>141</v>
      </c>
      <c r="E179" s="183">
        <f t="shared" si="8"/>
        <v>124</v>
      </c>
      <c r="F179" s="81">
        <v>1.5</v>
      </c>
      <c r="G179" s="82">
        <v>1.5</v>
      </c>
      <c r="H179" s="112">
        <v>186</v>
      </c>
      <c r="I179" s="113">
        <v>186</v>
      </c>
      <c r="K179" s="26"/>
    </row>
    <row r="180" spans="1:11" ht="45.75" thickBot="1" x14ac:dyDescent="0.3">
      <c r="A180" s="139">
        <v>826</v>
      </c>
      <c r="B180" s="208" t="s">
        <v>407</v>
      </c>
      <c r="C180" s="205" t="s">
        <v>408</v>
      </c>
      <c r="D180" s="80" t="s">
        <v>142</v>
      </c>
      <c r="E180" s="183">
        <f t="shared" si="8"/>
        <v>124.44444444444444</v>
      </c>
      <c r="F180" s="81">
        <v>0.9</v>
      </c>
      <c r="G180" s="82">
        <v>0.9</v>
      </c>
      <c r="H180" s="112">
        <v>112</v>
      </c>
      <c r="I180" s="113">
        <v>112</v>
      </c>
      <c r="K180" s="26"/>
    </row>
    <row r="181" spans="1:11" ht="30.75" thickBot="1" x14ac:dyDescent="0.3">
      <c r="A181" s="139">
        <v>830</v>
      </c>
      <c r="B181" s="208" t="s">
        <v>427</v>
      </c>
      <c r="C181" s="205" t="s">
        <v>428</v>
      </c>
      <c r="D181" s="80" t="s">
        <v>514</v>
      </c>
      <c r="E181" s="183">
        <f t="shared" si="8"/>
        <v>124</v>
      </c>
      <c r="F181" s="81">
        <v>2</v>
      </c>
      <c r="G181" s="82">
        <v>2</v>
      </c>
      <c r="H181" s="112">
        <v>248</v>
      </c>
      <c r="I181" s="113">
        <v>248</v>
      </c>
      <c r="K181" s="26"/>
    </row>
    <row r="182" spans="1:11" ht="45.75" thickBot="1" x14ac:dyDescent="0.3">
      <c r="A182" s="139">
        <v>849</v>
      </c>
      <c r="B182" s="208" t="s">
        <v>421</v>
      </c>
      <c r="C182" s="205" t="s">
        <v>422</v>
      </c>
      <c r="D182" s="80" t="s">
        <v>515</v>
      </c>
      <c r="E182" s="183">
        <f t="shared" si="8"/>
        <v>125</v>
      </c>
      <c r="F182" s="81">
        <v>0.32</v>
      </c>
      <c r="G182" s="82">
        <v>0.32</v>
      </c>
      <c r="H182" s="112">
        <v>40</v>
      </c>
      <c r="I182" s="113">
        <v>40</v>
      </c>
      <c r="K182" s="26"/>
    </row>
    <row r="183" spans="1:11" ht="15.75" thickBot="1" x14ac:dyDescent="0.3">
      <c r="A183" s="139">
        <v>850</v>
      </c>
      <c r="B183" s="208" t="s">
        <v>423</v>
      </c>
      <c r="C183" s="205" t="s">
        <v>424</v>
      </c>
      <c r="D183" s="80" t="s">
        <v>110</v>
      </c>
      <c r="E183" s="183">
        <f t="shared" si="8"/>
        <v>125</v>
      </c>
      <c r="F183" s="81">
        <v>0.2</v>
      </c>
      <c r="G183" s="82">
        <v>0.2</v>
      </c>
      <c r="H183" s="112">
        <v>25</v>
      </c>
      <c r="I183" s="113">
        <v>25</v>
      </c>
      <c r="K183" s="26"/>
    </row>
    <row r="184" spans="1:11" ht="45.75" thickBot="1" x14ac:dyDescent="0.3">
      <c r="A184" s="139">
        <v>952</v>
      </c>
      <c r="B184" s="208" t="s">
        <v>425</v>
      </c>
      <c r="C184" s="205" t="s">
        <v>426</v>
      </c>
      <c r="D184" s="80" t="s">
        <v>516</v>
      </c>
      <c r="E184" s="183">
        <f t="shared" si="8"/>
        <v>125</v>
      </c>
      <c r="F184" s="81">
        <v>0.2</v>
      </c>
      <c r="G184" s="82">
        <v>0.2</v>
      </c>
      <c r="H184" s="112">
        <v>25</v>
      </c>
      <c r="I184" s="113">
        <v>25</v>
      </c>
      <c r="K184" s="26"/>
    </row>
    <row r="185" spans="1:11" ht="30.75" thickBot="1" x14ac:dyDescent="0.3">
      <c r="A185" s="139">
        <v>920</v>
      </c>
      <c r="B185" s="208" t="s">
        <v>415</v>
      </c>
      <c r="C185" s="205" t="s">
        <v>416</v>
      </c>
      <c r="D185" s="80" t="s">
        <v>15</v>
      </c>
      <c r="E185" s="183">
        <f t="shared" si="8"/>
        <v>123.33333333333334</v>
      </c>
      <c r="F185" s="81">
        <v>0.3</v>
      </c>
      <c r="G185" s="82">
        <v>0.3</v>
      </c>
      <c r="H185" s="112">
        <v>37</v>
      </c>
      <c r="I185" s="113">
        <v>37</v>
      </c>
      <c r="K185" s="26"/>
    </row>
    <row r="186" spans="1:11" ht="45.75" thickBot="1" x14ac:dyDescent="0.3">
      <c r="A186" s="139">
        <v>833</v>
      </c>
      <c r="B186" s="208" t="s">
        <v>417</v>
      </c>
      <c r="C186" s="205" t="s">
        <v>418</v>
      </c>
      <c r="D186" s="80" t="s">
        <v>517</v>
      </c>
      <c r="E186" s="183">
        <f t="shared" si="8"/>
        <v>124.28571428571429</v>
      </c>
      <c r="F186" s="81">
        <v>0.7</v>
      </c>
      <c r="G186" s="82">
        <v>0.7</v>
      </c>
      <c r="H186" s="112">
        <v>87</v>
      </c>
      <c r="I186" s="113">
        <v>87</v>
      </c>
      <c r="K186" s="26"/>
    </row>
    <row r="187" spans="1:11" ht="30.75" thickBot="1" x14ac:dyDescent="0.3">
      <c r="A187" s="146">
        <v>919</v>
      </c>
      <c r="B187" s="206" t="s">
        <v>419</v>
      </c>
      <c r="C187" s="207" t="s">
        <v>420</v>
      </c>
      <c r="D187" s="99" t="s">
        <v>49</v>
      </c>
      <c r="E187" s="183">
        <f t="shared" si="8"/>
        <v>124</v>
      </c>
      <c r="F187" s="90">
        <v>1</v>
      </c>
      <c r="G187" s="91">
        <v>1</v>
      </c>
      <c r="H187" s="116">
        <v>124</v>
      </c>
      <c r="I187" s="117">
        <v>124</v>
      </c>
      <c r="K187" s="26"/>
    </row>
    <row r="188" spans="1:11" ht="15.75" thickBot="1" x14ac:dyDescent="0.3">
      <c r="B188" s="221" t="s">
        <v>518</v>
      </c>
      <c r="C188" s="222"/>
      <c r="D188" s="222"/>
      <c r="E188" s="222"/>
      <c r="F188" s="222"/>
      <c r="G188" s="222"/>
      <c r="H188" s="222"/>
      <c r="I188" s="223"/>
      <c r="K188" s="26"/>
    </row>
    <row r="189" spans="1:11" ht="30" x14ac:dyDescent="0.25">
      <c r="A189" s="142">
        <v>878</v>
      </c>
      <c r="B189" s="92" t="s">
        <v>429</v>
      </c>
      <c r="C189" s="93" t="s">
        <v>430</v>
      </c>
      <c r="D189" s="94" t="s">
        <v>75</v>
      </c>
      <c r="E189" s="178"/>
      <c r="F189" s="95">
        <v>1.5</v>
      </c>
      <c r="G189" s="96">
        <v>1.5</v>
      </c>
      <c r="H189" s="118">
        <v>186</v>
      </c>
      <c r="I189" s="119">
        <v>186</v>
      </c>
      <c r="K189" s="26"/>
    </row>
    <row r="190" spans="1:11" ht="45" x14ac:dyDescent="0.25">
      <c r="A190" s="139">
        <v>879</v>
      </c>
      <c r="B190" s="78" t="s">
        <v>431</v>
      </c>
      <c r="C190" s="79" t="s">
        <v>432</v>
      </c>
      <c r="D190" s="80" t="s">
        <v>54</v>
      </c>
      <c r="E190" s="176"/>
      <c r="F190" s="81">
        <v>1.5</v>
      </c>
      <c r="G190" s="82">
        <v>1.5</v>
      </c>
      <c r="H190" s="112">
        <v>186</v>
      </c>
      <c r="I190" s="113">
        <v>186</v>
      </c>
      <c r="K190" s="26"/>
    </row>
    <row r="191" spans="1:11" ht="30" x14ac:dyDescent="0.25">
      <c r="A191" s="139">
        <v>880</v>
      </c>
      <c r="B191" s="78" t="s">
        <v>433</v>
      </c>
      <c r="C191" s="79" t="s">
        <v>434</v>
      </c>
      <c r="D191" s="80" t="s">
        <v>55</v>
      </c>
      <c r="E191" s="176"/>
      <c r="F191" s="81">
        <v>0.5</v>
      </c>
      <c r="G191" s="82">
        <v>0.5</v>
      </c>
      <c r="H191" s="112">
        <v>62</v>
      </c>
      <c r="I191" s="113">
        <v>62</v>
      </c>
      <c r="K191" s="26"/>
    </row>
    <row r="192" spans="1:11" ht="30" x14ac:dyDescent="0.25">
      <c r="A192" s="139">
        <v>881</v>
      </c>
      <c r="B192" s="78" t="s">
        <v>435</v>
      </c>
      <c r="C192" s="79" t="s">
        <v>436</v>
      </c>
      <c r="D192" s="80" t="s">
        <v>56</v>
      </c>
      <c r="E192" s="176"/>
      <c r="F192" s="81">
        <v>1.01</v>
      </c>
      <c r="G192" s="82">
        <v>1.01</v>
      </c>
      <c r="H192" s="112">
        <v>125</v>
      </c>
      <c r="I192" s="113">
        <v>125</v>
      </c>
      <c r="K192" s="26"/>
    </row>
    <row r="193" spans="1:12" x14ac:dyDescent="0.25">
      <c r="A193" s="139">
        <v>882</v>
      </c>
      <c r="B193" s="78" t="s">
        <v>437</v>
      </c>
      <c r="C193" s="79" t="s">
        <v>438</v>
      </c>
      <c r="D193" s="80" t="s">
        <v>57</v>
      </c>
      <c r="E193" s="176"/>
      <c r="F193" s="81">
        <v>1.5</v>
      </c>
      <c r="G193" s="82">
        <v>1.5</v>
      </c>
      <c r="H193" s="112">
        <v>186</v>
      </c>
      <c r="I193" s="113">
        <v>186</v>
      </c>
      <c r="K193" s="26"/>
    </row>
    <row r="194" spans="1:12" ht="30" x14ac:dyDescent="0.25">
      <c r="A194" s="139">
        <v>883</v>
      </c>
      <c r="B194" s="78" t="s">
        <v>439</v>
      </c>
      <c r="C194" s="79" t="s">
        <v>440</v>
      </c>
      <c r="D194" s="80" t="s">
        <v>58</v>
      </c>
      <c r="E194" s="176"/>
      <c r="F194" s="81">
        <v>2</v>
      </c>
      <c r="G194" s="82">
        <v>2</v>
      </c>
      <c r="H194" s="112">
        <v>248</v>
      </c>
      <c r="I194" s="113">
        <v>248</v>
      </c>
      <c r="K194" s="26"/>
    </row>
    <row r="195" spans="1:12" ht="30" x14ac:dyDescent="0.25">
      <c r="A195" s="139">
        <v>884</v>
      </c>
      <c r="B195" s="78" t="s">
        <v>441</v>
      </c>
      <c r="C195" s="79" t="s">
        <v>442</v>
      </c>
      <c r="D195" s="80" t="s">
        <v>59</v>
      </c>
      <c r="E195" s="176"/>
      <c r="F195" s="81">
        <v>1.67</v>
      </c>
      <c r="G195" s="82">
        <v>1.67</v>
      </c>
      <c r="H195" s="112">
        <v>207</v>
      </c>
      <c r="I195" s="113">
        <v>207</v>
      </c>
      <c r="K195" s="26"/>
    </row>
    <row r="196" spans="1:12" ht="45" x14ac:dyDescent="0.25">
      <c r="A196" s="139">
        <v>885</v>
      </c>
      <c r="B196" s="78" t="s">
        <v>443</v>
      </c>
      <c r="C196" s="79" t="s">
        <v>444</v>
      </c>
      <c r="D196" s="80" t="s">
        <v>60</v>
      </c>
      <c r="E196" s="176"/>
      <c r="F196" s="81">
        <v>1</v>
      </c>
      <c r="G196" s="82">
        <v>1</v>
      </c>
      <c r="H196" s="112">
        <v>124</v>
      </c>
      <c r="I196" s="113">
        <v>124</v>
      </c>
      <c r="K196" s="26"/>
    </row>
    <row r="197" spans="1:12" ht="60" x14ac:dyDescent="0.25">
      <c r="A197" s="139">
        <v>886</v>
      </c>
      <c r="B197" s="78" t="s">
        <v>445</v>
      </c>
      <c r="C197" s="79" t="s">
        <v>446</v>
      </c>
      <c r="D197" s="80" t="s">
        <v>61</v>
      </c>
      <c r="E197" s="176"/>
      <c r="F197" s="81">
        <v>1</v>
      </c>
      <c r="G197" s="82">
        <v>1</v>
      </c>
      <c r="H197" s="112">
        <v>124</v>
      </c>
      <c r="I197" s="113">
        <v>124</v>
      </c>
      <c r="K197" s="26"/>
    </row>
    <row r="198" spans="1:12" ht="45" x14ac:dyDescent="0.25">
      <c r="A198" s="139">
        <v>887</v>
      </c>
      <c r="B198" s="78" t="s">
        <v>447</v>
      </c>
      <c r="C198" s="79" t="s">
        <v>448</v>
      </c>
      <c r="D198" s="80" t="s">
        <v>62</v>
      </c>
      <c r="E198" s="176"/>
      <c r="F198" s="81">
        <v>1.25</v>
      </c>
      <c r="G198" s="82">
        <v>1.25</v>
      </c>
      <c r="H198" s="112">
        <v>155</v>
      </c>
      <c r="I198" s="113">
        <v>155</v>
      </c>
      <c r="K198" s="26"/>
    </row>
    <row r="199" spans="1:12" ht="45" x14ac:dyDescent="0.25">
      <c r="A199" s="139">
        <v>888</v>
      </c>
      <c r="B199" s="78" t="s">
        <v>449</v>
      </c>
      <c r="C199" s="79" t="s">
        <v>450</v>
      </c>
      <c r="D199" s="80" t="s">
        <v>63</v>
      </c>
      <c r="E199" s="176"/>
      <c r="F199" s="81">
        <v>1.25</v>
      </c>
      <c r="G199" s="82">
        <v>1.25</v>
      </c>
      <c r="H199" s="112">
        <v>155</v>
      </c>
      <c r="I199" s="113">
        <v>155</v>
      </c>
      <c r="K199" s="26"/>
    </row>
    <row r="200" spans="1:12" ht="30" x14ac:dyDescent="0.25">
      <c r="A200" s="139">
        <v>889</v>
      </c>
      <c r="B200" s="78" t="s">
        <v>451</v>
      </c>
      <c r="C200" s="79" t="s">
        <v>452</v>
      </c>
      <c r="D200" s="80" t="s">
        <v>125</v>
      </c>
      <c r="E200" s="176"/>
      <c r="F200" s="81">
        <v>1.5</v>
      </c>
      <c r="G200" s="82">
        <v>1.5</v>
      </c>
      <c r="H200" s="112">
        <v>186</v>
      </c>
      <c r="I200" s="113">
        <v>186</v>
      </c>
      <c r="K200" s="26"/>
    </row>
    <row r="201" spans="1:12" x14ac:dyDescent="0.25">
      <c r="A201" s="141">
        <v>890</v>
      </c>
      <c r="B201" s="29" t="s">
        <v>453</v>
      </c>
      <c r="C201" s="30" t="s">
        <v>454</v>
      </c>
      <c r="D201" s="80" t="s">
        <v>126</v>
      </c>
      <c r="E201" s="176"/>
      <c r="F201" s="81">
        <v>0.68</v>
      </c>
      <c r="G201" s="82">
        <v>0.68</v>
      </c>
      <c r="H201" s="112">
        <v>84</v>
      </c>
      <c r="I201" s="113">
        <v>84</v>
      </c>
      <c r="K201" s="26"/>
    </row>
    <row r="202" spans="1:12" ht="30" x14ac:dyDescent="0.25">
      <c r="A202" s="139">
        <v>891</v>
      </c>
      <c r="B202" s="78" t="s">
        <v>455</v>
      </c>
      <c r="C202" s="79" t="s">
        <v>456</v>
      </c>
      <c r="D202" s="80" t="s">
        <v>64</v>
      </c>
      <c r="E202" s="176"/>
      <c r="F202" s="81">
        <v>1.25</v>
      </c>
      <c r="G202" s="82">
        <v>1.25</v>
      </c>
      <c r="H202" s="112">
        <v>155</v>
      </c>
      <c r="I202" s="113">
        <v>155</v>
      </c>
      <c r="K202" s="26"/>
    </row>
    <row r="203" spans="1:12" ht="30.75" thickBot="1" x14ac:dyDescent="0.3">
      <c r="A203" s="140">
        <v>892</v>
      </c>
      <c r="B203" s="85" t="s">
        <v>457</v>
      </c>
      <c r="C203" s="86" t="s">
        <v>458</v>
      </c>
      <c r="D203" s="87" t="s">
        <v>65</v>
      </c>
      <c r="E203" s="177"/>
      <c r="F203" s="88">
        <v>1</v>
      </c>
      <c r="G203" s="89">
        <v>1</v>
      </c>
      <c r="H203" s="114">
        <v>124</v>
      </c>
      <c r="I203" s="115">
        <v>124</v>
      </c>
      <c r="K203" s="26"/>
    </row>
    <row r="205" spans="1:12" ht="18.75" x14ac:dyDescent="0.25">
      <c r="A205" s="132"/>
      <c r="B205" s="42" t="s">
        <v>519</v>
      </c>
      <c r="C205" s="42"/>
      <c r="E205" s="179"/>
      <c r="H205" s="103"/>
      <c r="I205" s="103"/>
      <c r="J205" s="44"/>
      <c r="K205" s="44"/>
      <c r="L205" s="44"/>
    </row>
    <row r="206" spans="1:12" x14ac:dyDescent="0.25">
      <c r="B206" s="43" t="s">
        <v>520</v>
      </c>
      <c r="E206" s="179"/>
      <c r="H206" s="102"/>
      <c r="I206" s="102"/>
      <c r="J206" s="1"/>
      <c r="K206" s="1"/>
      <c r="L206" s="1"/>
    </row>
    <row r="207" spans="1:12" x14ac:dyDescent="0.25">
      <c r="B207" s="43" t="s">
        <v>521</v>
      </c>
      <c r="E207" s="179"/>
      <c r="H207" s="102"/>
      <c r="I207" s="102"/>
      <c r="J207" s="1"/>
      <c r="K207" s="1"/>
      <c r="L207" s="1"/>
    </row>
    <row r="208" spans="1:12" x14ac:dyDescent="0.25">
      <c r="B208" s="43" t="s">
        <v>522</v>
      </c>
      <c r="E208" s="179"/>
      <c r="H208" s="102"/>
      <c r="I208" s="102"/>
      <c r="J208" s="1"/>
      <c r="K208" s="1"/>
      <c r="L208" s="1"/>
    </row>
    <row r="209" spans="1:12" x14ac:dyDescent="0.25">
      <c r="B209" s="43" t="s">
        <v>523</v>
      </c>
      <c r="E209" s="179"/>
      <c r="H209" s="102"/>
      <c r="I209" s="102"/>
      <c r="J209" s="1"/>
      <c r="K209" s="1"/>
      <c r="L209" s="1"/>
    </row>
    <row r="210" spans="1:12" x14ac:dyDescent="0.25">
      <c r="B210" s="43" t="s">
        <v>524</v>
      </c>
      <c r="E210" s="179"/>
      <c r="H210" s="102"/>
      <c r="I210" s="102"/>
      <c r="J210" s="1"/>
      <c r="K210" s="1"/>
      <c r="L210" s="1"/>
    </row>
    <row r="211" spans="1:12" x14ac:dyDescent="0.25">
      <c r="B211" s="43" t="s">
        <v>525</v>
      </c>
      <c r="E211" s="179"/>
      <c r="H211" s="102"/>
      <c r="I211" s="102"/>
      <c r="J211" s="1"/>
      <c r="K211" s="1"/>
      <c r="L211" s="1"/>
    </row>
    <row r="212" spans="1:12" x14ac:dyDescent="0.25">
      <c r="B212" s="43" t="s">
        <v>526</v>
      </c>
      <c r="E212" s="179"/>
      <c r="H212" s="102"/>
      <c r="I212" s="102"/>
      <c r="J212" s="1"/>
      <c r="K212" s="1"/>
      <c r="L212" s="1"/>
    </row>
    <row r="213" spans="1:12" x14ac:dyDescent="0.25">
      <c r="B213" s="43" t="s">
        <v>527</v>
      </c>
      <c r="E213" s="179"/>
      <c r="H213" s="102"/>
      <c r="I213" s="102"/>
      <c r="J213" s="1"/>
      <c r="K213" s="1"/>
      <c r="L213" s="1"/>
    </row>
    <row r="214" spans="1:12" x14ac:dyDescent="0.25">
      <c r="A214" s="143"/>
      <c r="B214" s="45" t="s">
        <v>528</v>
      </c>
      <c r="C214" s="45"/>
      <c r="E214" s="179"/>
      <c r="F214" s="46"/>
      <c r="G214" s="46"/>
      <c r="H214" s="102"/>
      <c r="I214" s="102"/>
      <c r="J214" s="1"/>
      <c r="K214" s="1"/>
      <c r="L214" s="1"/>
    </row>
    <row r="215" spans="1:12" x14ac:dyDescent="0.25">
      <c r="B215" s="43" t="s">
        <v>529</v>
      </c>
      <c r="E215" s="179"/>
      <c r="H215" s="102"/>
      <c r="I215" s="102"/>
      <c r="J215" s="1"/>
      <c r="K215" s="1"/>
      <c r="L215" s="1"/>
    </row>
    <row r="216" spans="1:12" x14ac:dyDescent="0.25">
      <c r="B216" s="43" t="s">
        <v>530</v>
      </c>
      <c r="E216" s="179"/>
      <c r="H216" s="102"/>
      <c r="I216" s="102"/>
      <c r="J216" s="1"/>
      <c r="K216" s="1"/>
      <c r="L216" s="1"/>
    </row>
    <row r="217" spans="1:12" x14ac:dyDescent="0.25">
      <c r="B217" s="43" t="s">
        <v>531</v>
      </c>
      <c r="E217" s="179"/>
      <c r="H217" s="102"/>
      <c r="I217" s="102"/>
      <c r="J217" s="1"/>
      <c r="K217" s="1"/>
      <c r="L217" s="1"/>
    </row>
    <row r="218" spans="1:12" x14ac:dyDescent="0.25">
      <c r="B218" s="43" t="s">
        <v>532</v>
      </c>
      <c r="E218" s="179"/>
      <c r="H218" s="102"/>
      <c r="I218" s="102"/>
      <c r="J218" s="1"/>
      <c r="K218" s="1"/>
      <c r="L218" s="1"/>
    </row>
    <row r="219" spans="1:12" x14ac:dyDescent="0.25">
      <c r="B219" s="43" t="s">
        <v>533</v>
      </c>
      <c r="E219" s="179"/>
      <c r="H219" s="102"/>
      <c r="I219" s="102"/>
      <c r="J219" s="1"/>
      <c r="K219" s="1"/>
      <c r="L219" s="1"/>
    </row>
    <row r="220" spans="1:12" x14ac:dyDescent="0.25">
      <c r="B220" s="43" t="s">
        <v>534</v>
      </c>
      <c r="E220" s="179"/>
      <c r="H220" s="102"/>
      <c r="I220" s="102"/>
      <c r="J220" s="1"/>
      <c r="K220" s="1"/>
      <c r="L220" s="1"/>
    </row>
    <row r="221" spans="1:12" x14ac:dyDescent="0.25">
      <c r="A221" s="143"/>
      <c r="B221" s="45" t="s">
        <v>535</v>
      </c>
      <c r="C221" s="45"/>
      <c r="E221" s="179"/>
      <c r="F221" s="46"/>
      <c r="G221" s="46"/>
      <c r="H221" s="102"/>
      <c r="I221" s="102"/>
      <c r="J221" s="1"/>
      <c r="K221" s="1"/>
      <c r="L221" s="1"/>
    </row>
    <row r="222" spans="1:12" x14ac:dyDescent="0.25">
      <c r="B222" s="43" t="s">
        <v>536</v>
      </c>
      <c r="E222" s="179"/>
      <c r="H222" s="102"/>
      <c r="I222" s="102"/>
      <c r="J222" s="1"/>
      <c r="K222" s="1"/>
      <c r="L222" s="1"/>
    </row>
    <row r="223" spans="1:12" x14ac:dyDescent="0.25">
      <c r="B223" s="43" t="s">
        <v>537</v>
      </c>
      <c r="E223" s="179"/>
      <c r="H223" s="102"/>
      <c r="I223" s="102"/>
      <c r="J223" s="1"/>
      <c r="K223" s="1"/>
      <c r="L223" s="1"/>
    </row>
    <row r="224" spans="1:12" x14ac:dyDescent="0.25">
      <c r="A224" s="143"/>
      <c r="B224" s="45" t="s">
        <v>538</v>
      </c>
      <c r="C224" s="45"/>
      <c r="E224" s="179"/>
      <c r="F224" s="46"/>
      <c r="G224" s="46"/>
      <c r="H224" s="102"/>
      <c r="I224" s="102"/>
      <c r="J224" s="1"/>
      <c r="K224" s="1"/>
      <c r="L224" s="1"/>
    </row>
    <row r="225" spans="1:12" x14ac:dyDescent="0.25">
      <c r="A225" s="143"/>
      <c r="B225" s="45" t="s">
        <v>539</v>
      </c>
      <c r="C225" s="45"/>
      <c r="E225" s="179"/>
      <c r="F225" s="46"/>
      <c r="G225" s="46"/>
      <c r="H225" s="102"/>
      <c r="I225" s="102"/>
      <c r="J225" s="1"/>
      <c r="K225" s="1"/>
      <c r="L225" s="1"/>
    </row>
    <row r="226" spans="1:12" x14ac:dyDescent="0.25">
      <c r="A226" s="143"/>
      <c r="B226" s="45" t="s">
        <v>540</v>
      </c>
      <c r="C226" s="45"/>
      <c r="E226" s="179"/>
      <c r="F226" s="46"/>
      <c r="G226" s="46"/>
      <c r="H226" s="102"/>
      <c r="I226" s="102"/>
      <c r="J226" s="1"/>
      <c r="K226" s="1"/>
      <c r="L226" s="1"/>
    </row>
    <row r="227" spans="1:12" x14ac:dyDescent="0.25">
      <c r="A227" s="143"/>
      <c r="B227" s="45" t="s">
        <v>541</v>
      </c>
      <c r="C227" s="45"/>
      <c r="E227" s="179"/>
      <c r="F227" s="46"/>
      <c r="G227" s="46"/>
      <c r="H227" s="102"/>
      <c r="I227" s="102"/>
      <c r="J227" s="1"/>
      <c r="K227" s="1"/>
      <c r="L227" s="1"/>
    </row>
    <row r="228" spans="1:12" x14ac:dyDescent="0.25">
      <c r="A228" s="143"/>
      <c r="B228" s="45" t="s">
        <v>542</v>
      </c>
      <c r="C228" s="45"/>
      <c r="E228" s="179"/>
      <c r="F228" s="46"/>
      <c r="G228" s="46"/>
      <c r="H228" s="102"/>
      <c r="I228" s="102"/>
      <c r="J228" s="1"/>
      <c r="K228" s="1"/>
      <c r="L228" s="1"/>
    </row>
    <row r="229" spans="1:12" x14ac:dyDescent="0.25">
      <c r="B229" s="43" t="s">
        <v>543</v>
      </c>
      <c r="E229" s="179"/>
      <c r="H229" s="102"/>
      <c r="I229" s="102"/>
      <c r="J229" s="1"/>
      <c r="K229" s="1"/>
      <c r="L229" s="1"/>
    </row>
    <row r="230" spans="1:12" x14ac:dyDescent="0.25">
      <c r="A230" s="143"/>
      <c r="B230" s="45" t="s">
        <v>544</v>
      </c>
      <c r="C230" s="45"/>
      <c r="E230" s="179"/>
      <c r="H230" s="102"/>
      <c r="I230" s="102"/>
      <c r="J230" s="1"/>
      <c r="K230" s="1"/>
      <c r="L230" s="1"/>
    </row>
    <row r="231" spans="1:12" x14ac:dyDescent="0.25">
      <c r="A231" s="143"/>
      <c r="B231" s="45" t="s">
        <v>545</v>
      </c>
      <c r="C231" s="45"/>
      <c r="E231" s="179"/>
      <c r="H231" s="102"/>
      <c r="I231" s="102"/>
      <c r="J231" s="1"/>
      <c r="K231" s="1"/>
      <c r="L231" s="1"/>
    </row>
    <row r="232" spans="1:12" x14ac:dyDescent="0.25">
      <c r="B232" s="43" t="s">
        <v>546</v>
      </c>
      <c r="E232" s="179"/>
      <c r="H232" s="102"/>
      <c r="I232" s="102"/>
      <c r="J232" s="1"/>
      <c r="K232" s="1"/>
      <c r="L232" s="1"/>
    </row>
    <row r="233" spans="1:12" ht="18.75" x14ac:dyDescent="0.25">
      <c r="A233" s="132"/>
      <c r="B233" s="42" t="s">
        <v>547</v>
      </c>
      <c r="C233" s="42"/>
      <c r="D233" s="47"/>
      <c r="E233" s="180"/>
      <c r="F233" s="42"/>
      <c r="G233" s="42"/>
      <c r="H233" s="102"/>
      <c r="I233" s="102"/>
      <c r="J233" s="1"/>
      <c r="K233" s="1"/>
      <c r="L233" s="1"/>
    </row>
    <row r="234" spans="1:12" x14ac:dyDescent="0.25">
      <c r="B234" s="227" t="s">
        <v>548</v>
      </c>
      <c r="C234" s="227"/>
      <c r="D234" s="227"/>
      <c r="E234" s="227"/>
      <c r="F234" s="227"/>
      <c r="G234" s="227"/>
      <c r="H234" s="227"/>
      <c r="I234" s="227"/>
      <c r="J234" s="227"/>
      <c r="K234" s="227"/>
      <c r="L234" s="1"/>
    </row>
    <row r="235" spans="1:12" x14ac:dyDescent="0.25">
      <c r="B235" s="43" t="s">
        <v>549</v>
      </c>
      <c r="H235" s="102"/>
      <c r="I235" s="102"/>
      <c r="J235" s="1"/>
      <c r="K235" s="1"/>
      <c r="L235" s="1"/>
    </row>
    <row r="236" spans="1:12" x14ac:dyDescent="0.25">
      <c r="B236" s="43" t="s">
        <v>550</v>
      </c>
      <c r="H236" s="102"/>
      <c r="I236" s="102"/>
      <c r="J236" s="1"/>
      <c r="K236" s="1"/>
      <c r="L236" s="1"/>
    </row>
    <row r="237" spans="1:12" x14ac:dyDescent="0.25">
      <c r="B237" s="43" t="s">
        <v>551</v>
      </c>
      <c r="H237" s="102"/>
      <c r="I237" s="102"/>
      <c r="J237" s="1"/>
      <c r="K237" s="1"/>
      <c r="L237" s="1"/>
    </row>
    <row r="238" spans="1:12" x14ac:dyDescent="0.25">
      <c r="B238" s="228" t="s">
        <v>552</v>
      </c>
      <c r="C238" s="228"/>
      <c r="D238" s="228"/>
      <c r="E238" s="228"/>
      <c r="F238" s="228"/>
      <c r="G238" s="228"/>
      <c r="H238" s="228"/>
      <c r="I238" s="228"/>
      <c r="J238" s="228"/>
      <c r="K238" s="228"/>
      <c r="L238" s="1"/>
    </row>
    <row r="239" spans="1:12" x14ac:dyDescent="0.25">
      <c r="A239" s="135"/>
      <c r="B239" s="1" t="s">
        <v>553</v>
      </c>
      <c r="C239" s="1"/>
      <c r="D239" s="2"/>
      <c r="E239" s="171"/>
      <c r="F239" s="1"/>
      <c r="G239" s="1"/>
      <c r="H239" s="102"/>
      <c r="I239" s="102"/>
      <c r="J239" s="1"/>
      <c r="K239" s="1"/>
      <c r="L239" s="1"/>
    </row>
    <row r="240" spans="1:12" x14ac:dyDescent="0.25">
      <c r="A240" s="135"/>
      <c r="B240" s="1" t="s">
        <v>554</v>
      </c>
      <c r="C240" s="1"/>
      <c r="D240" s="2"/>
      <c r="E240" s="171"/>
      <c r="F240" s="1"/>
      <c r="G240" s="1"/>
      <c r="H240" s="102"/>
      <c r="I240" s="102"/>
      <c r="J240" s="1"/>
      <c r="K240" s="1"/>
      <c r="L240" s="1"/>
    </row>
  </sheetData>
  <autoFilter ref="B21:O201" xr:uid="{00000000-0009-0000-0000-000000000000}"/>
  <mergeCells count="19">
    <mergeCell ref="B234:K234"/>
    <mergeCell ref="B238:K238"/>
    <mergeCell ref="B83:I83"/>
    <mergeCell ref="B142:I142"/>
    <mergeCell ref="B162:I162"/>
    <mergeCell ref="B169:I169"/>
    <mergeCell ref="B175:I175"/>
    <mergeCell ref="B24:I24"/>
    <mergeCell ref="B44:I44"/>
    <mergeCell ref="B45:I45"/>
    <mergeCell ref="B55:I55"/>
    <mergeCell ref="B188:I188"/>
    <mergeCell ref="B8:K8"/>
    <mergeCell ref="B20:I20"/>
    <mergeCell ref="B22:C22"/>
    <mergeCell ref="D22:D23"/>
    <mergeCell ref="E22:E23"/>
    <mergeCell ref="F22:G22"/>
    <mergeCell ref="H22:I22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A1EF-9F3E-47BB-91D4-0165C11A4196}">
  <dimension ref="A1:M88"/>
  <sheetViews>
    <sheetView topLeftCell="A49" workbookViewId="0">
      <selection activeCell="I59" sqref="I59"/>
    </sheetView>
  </sheetViews>
  <sheetFormatPr defaultRowHeight="15" x14ac:dyDescent="0.25"/>
  <cols>
    <col min="1" max="1" width="39.42578125" style="189" customWidth="1"/>
    <col min="2" max="2" width="13.140625" style="194" customWidth="1"/>
    <col min="3" max="3" width="11.7109375" style="189" customWidth="1"/>
    <col min="4" max="4" width="9.28515625" style="189" bestFit="1" customWidth="1"/>
    <col min="5" max="5" width="12.42578125" style="189" customWidth="1"/>
    <col min="6" max="6" width="11.140625" style="189" customWidth="1"/>
    <col min="7" max="7" width="9.140625" style="189"/>
    <col min="8" max="8" width="39.42578125" style="189" customWidth="1"/>
    <col min="9" max="9" width="13.140625" style="194" customWidth="1"/>
    <col min="10" max="10" width="11.7109375" style="189" customWidth="1"/>
    <col min="11" max="11" width="9.28515625" style="189" bestFit="1" customWidth="1"/>
    <col min="12" max="12" width="12.42578125" style="189" customWidth="1"/>
    <col min="13" max="13" width="11.140625" style="189" customWidth="1"/>
    <col min="14" max="16384" width="9.140625" style="189"/>
  </cols>
  <sheetData>
    <row r="1" spans="1:13" x14ac:dyDescent="0.25">
      <c r="A1" s="188" t="s">
        <v>570</v>
      </c>
      <c r="H1" s="188" t="s">
        <v>570</v>
      </c>
    </row>
    <row r="2" spans="1:13" s="190" customFormat="1" ht="45" x14ac:dyDescent="0.25">
      <c r="A2" s="187" t="s">
        <v>578</v>
      </c>
      <c r="B2" s="187" t="s">
        <v>577</v>
      </c>
      <c r="C2" s="187" t="s">
        <v>579</v>
      </c>
      <c r="D2" s="187" t="s">
        <v>580</v>
      </c>
      <c r="E2" s="187" t="s">
        <v>581</v>
      </c>
      <c r="F2" s="187" t="s">
        <v>582</v>
      </c>
      <c r="H2" s="187" t="s">
        <v>578</v>
      </c>
      <c r="I2" s="187" t="s">
        <v>577</v>
      </c>
      <c r="J2" s="187" t="s">
        <v>579</v>
      </c>
      <c r="K2" s="187" t="s">
        <v>580</v>
      </c>
      <c r="L2" s="187" t="s">
        <v>581</v>
      </c>
      <c r="M2" s="187" t="s">
        <v>582</v>
      </c>
    </row>
    <row r="3" spans="1:13" ht="30" x14ac:dyDescent="0.25">
      <c r="A3" s="185" t="s">
        <v>80</v>
      </c>
      <c r="B3" s="195">
        <v>1</v>
      </c>
      <c r="C3" s="191">
        <v>1.95</v>
      </c>
      <c r="D3" s="191">
        <f>B3*C3</f>
        <v>1.95</v>
      </c>
      <c r="E3" s="191">
        <v>0</v>
      </c>
      <c r="F3" s="191">
        <f>E3*B3</f>
        <v>0</v>
      </c>
      <c r="H3" s="185" t="s">
        <v>80</v>
      </c>
      <c r="I3" s="195">
        <v>1</v>
      </c>
      <c r="J3" s="191">
        <v>1.95</v>
      </c>
      <c r="K3" s="191">
        <f>I3*J3</f>
        <v>1.95</v>
      </c>
      <c r="L3" s="191">
        <v>0</v>
      </c>
      <c r="M3" s="191">
        <f>L3*I3</f>
        <v>0</v>
      </c>
    </row>
    <row r="4" spans="1:13" ht="15.75" thickBot="1" x14ac:dyDescent="0.3">
      <c r="A4" s="80" t="s">
        <v>583</v>
      </c>
      <c r="B4" s="196">
        <v>1</v>
      </c>
      <c r="C4" s="95">
        <v>0.31</v>
      </c>
      <c r="D4" s="191">
        <f t="shared" ref="D4:D14" si="0">B4*C4</f>
        <v>0.31</v>
      </c>
      <c r="E4" s="191">
        <v>2</v>
      </c>
      <c r="F4" s="191">
        <f t="shared" ref="F4:F14" si="1">E4*B4</f>
        <v>2</v>
      </c>
      <c r="H4" s="80" t="s">
        <v>583</v>
      </c>
      <c r="I4" s="196">
        <v>1</v>
      </c>
      <c r="J4" s="95">
        <v>0.31</v>
      </c>
      <c r="K4" s="191">
        <f t="shared" ref="K4:K14" si="2">I4*J4</f>
        <v>0.31</v>
      </c>
      <c r="L4" s="191">
        <v>2</v>
      </c>
      <c r="M4" s="191">
        <f t="shared" ref="M4:M5" si="3">L4*I4</f>
        <v>2</v>
      </c>
    </row>
    <row r="5" spans="1:13" ht="15.75" thickBot="1" x14ac:dyDescent="0.3">
      <c r="A5" s="87" t="s">
        <v>26</v>
      </c>
      <c r="B5" s="197">
        <v>1</v>
      </c>
      <c r="C5" s="88">
        <v>0.87</v>
      </c>
      <c r="D5" s="191">
        <f t="shared" si="0"/>
        <v>0.87</v>
      </c>
      <c r="E5" s="191">
        <v>0</v>
      </c>
      <c r="F5" s="191">
        <f t="shared" si="1"/>
        <v>0</v>
      </c>
      <c r="H5" s="87" t="s">
        <v>26</v>
      </c>
      <c r="I5" s="197">
        <v>1</v>
      </c>
      <c r="J5" s="88">
        <v>0.87</v>
      </c>
      <c r="K5" s="191">
        <f t="shared" si="2"/>
        <v>0.87</v>
      </c>
      <c r="L5" s="191">
        <v>0</v>
      </c>
      <c r="M5" s="191">
        <f t="shared" si="3"/>
        <v>0</v>
      </c>
    </row>
    <row r="6" spans="1:13" ht="30.75" thickBot="1" x14ac:dyDescent="0.3">
      <c r="A6" s="80" t="s">
        <v>24</v>
      </c>
      <c r="B6" s="197">
        <v>1</v>
      </c>
      <c r="C6" s="81">
        <v>0.61</v>
      </c>
      <c r="D6" s="191">
        <f t="shared" si="0"/>
        <v>0.61</v>
      </c>
      <c r="E6" s="191">
        <v>0</v>
      </c>
      <c r="F6" s="191">
        <v>0</v>
      </c>
      <c r="H6" s="80" t="s">
        <v>24</v>
      </c>
      <c r="I6" s="197">
        <v>1</v>
      </c>
      <c r="J6" s="81">
        <v>0.61</v>
      </c>
      <c r="K6" s="191">
        <f t="shared" si="2"/>
        <v>0.61</v>
      </c>
      <c r="L6" s="191">
        <v>0</v>
      </c>
      <c r="M6" s="191">
        <v>0</v>
      </c>
    </row>
    <row r="7" spans="1:13" x14ac:dyDescent="0.25">
      <c r="A7" s="80" t="s">
        <v>584</v>
      </c>
      <c r="B7" s="197">
        <v>1</v>
      </c>
      <c r="C7" s="81">
        <v>0.5</v>
      </c>
      <c r="D7" s="191">
        <f t="shared" si="0"/>
        <v>0.5</v>
      </c>
      <c r="E7" s="191">
        <v>3</v>
      </c>
      <c r="F7" s="191">
        <f t="shared" si="1"/>
        <v>3</v>
      </c>
      <c r="H7" s="80" t="s">
        <v>584</v>
      </c>
      <c r="I7" s="197">
        <v>1</v>
      </c>
      <c r="J7" s="81">
        <v>0.5</v>
      </c>
      <c r="K7" s="191">
        <f t="shared" si="2"/>
        <v>0.5</v>
      </c>
      <c r="L7" s="191">
        <v>3</v>
      </c>
      <c r="M7" s="191">
        <f t="shared" ref="M7:M14" si="4">L7*I7</f>
        <v>3</v>
      </c>
    </row>
    <row r="8" spans="1:13" ht="15.75" thickBot="1" x14ac:dyDescent="0.3">
      <c r="A8" s="80" t="s">
        <v>4</v>
      </c>
      <c r="B8" s="194">
        <v>2</v>
      </c>
      <c r="C8" s="81">
        <v>0.42</v>
      </c>
      <c r="D8" s="191">
        <f t="shared" si="0"/>
        <v>0.84</v>
      </c>
      <c r="E8" s="191">
        <v>2</v>
      </c>
      <c r="F8" s="191">
        <f t="shared" si="1"/>
        <v>4</v>
      </c>
      <c r="H8" s="80" t="s">
        <v>4</v>
      </c>
      <c r="I8" s="194">
        <v>2</v>
      </c>
      <c r="J8" s="81">
        <v>0.42</v>
      </c>
      <c r="K8" s="191">
        <f t="shared" si="2"/>
        <v>0.84</v>
      </c>
      <c r="L8" s="191">
        <v>2</v>
      </c>
      <c r="M8" s="191">
        <f t="shared" si="4"/>
        <v>4</v>
      </c>
    </row>
    <row r="9" spans="1:13" ht="30.75" thickBot="1" x14ac:dyDescent="0.3">
      <c r="A9" s="94" t="s">
        <v>23</v>
      </c>
      <c r="B9" s="197">
        <v>2</v>
      </c>
      <c r="C9" s="95">
        <v>0.35</v>
      </c>
      <c r="D9" s="191">
        <f t="shared" si="0"/>
        <v>0.7</v>
      </c>
      <c r="E9" s="191">
        <v>2</v>
      </c>
      <c r="F9" s="191">
        <f t="shared" si="1"/>
        <v>4</v>
      </c>
      <c r="H9" s="94" t="s">
        <v>23</v>
      </c>
      <c r="I9" s="197">
        <v>2</v>
      </c>
      <c r="J9" s="95">
        <v>0.35</v>
      </c>
      <c r="K9" s="191">
        <f t="shared" si="2"/>
        <v>0.7</v>
      </c>
      <c r="L9" s="191">
        <v>2</v>
      </c>
      <c r="M9" s="191">
        <f t="shared" si="4"/>
        <v>4</v>
      </c>
    </row>
    <row r="10" spans="1:13" ht="60.75" thickBot="1" x14ac:dyDescent="0.3">
      <c r="A10" s="80" t="s">
        <v>486</v>
      </c>
      <c r="B10" s="197">
        <v>2</v>
      </c>
      <c r="C10" s="81">
        <v>2.5</v>
      </c>
      <c r="D10" s="191">
        <f t="shared" si="0"/>
        <v>5</v>
      </c>
      <c r="E10" s="191">
        <v>2</v>
      </c>
      <c r="F10" s="191">
        <f t="shared" si="1"/>
        <v>4</v>
      </c>
      <c r="H10" s="80" t="s">
        <v>491</v>
      </c>
      <c r="I10" s="197">
        <v>2</v>
      </c>
      <c r="J10" s="81">
        <v>3.35</v>
      </c>
      <c r="K10" s="191">
        <f t="shared" si="2"/>
        <v>6.7</v>
      </c>
      <c r="L10" s="191">
        <v>2</v>
      </c>
      <c r="M10" s="191">
        <f t="shared" si="4"/>
        <v>4</v>
      </c>
    </row>
    <row r="11" spans="1:13" ht="60.75" thickBot="1" x14ac:dyDescent="0.3">
      <c r="A11" s="80" t="s">
        <v>486</v>
      </c>
      <c r="B11" s="197">
        <v>2</v>
      </c>
      <c r="C11" s="81">
        <v>2.5</v>
      </c>
      <c r="D11" s="191">
        <f t="shared" si="0"/>
        <v>5</v>
      </c>
      <c r="E11" s="191">
        <v>3</v>
      </c>
      <c r="F11" s="191">
        <f t="shared" si="1"/>
        <v>6</v>
      </c>
      <c r="H11" s="80" t="s">
        <v>492</v>
      </c>
      <c r="I11" s="197">
        <v>2</v>
      </c>
      <c r="J11" s="81">
        <v>3.75</v>
      </c>
      <c r="K11" s="191">
        <f t="shared" si="2"/>
        <v>7.5</v>
      </c>
      <c r="L11" s="191">
        <v>3</v>
      </c>
      <c r="M11" s="191">
        <f t="shared" si="4"/>
        <v>6</v>
      </c>
    </row>
    <row r="12" spans="1:13" ht="15.75" thickBot="1" x14ac:dyDescent="0.3">
      <c r="A12" s="80" t="s">
        <v>110</v>
      </c>
      <c r="B12" s="197">
        <v>2</v>
      </c>
      <c r="C12" s="81">
        <v>0.2</v>
      </c>
      <c r="D12" s="191">
        <f t="shared" si="0"/>
        <v>0.4</v>
      </c>
      <c r="E12" s="191">
        <v>2</v>
      </c>
      <c r="F12" s="191">
        <f t="shared" si="1"/>
        <v>4</v>
      </c>
      <c r="H12" s="80" t="s">
        <v>110</v>
      </c>
      <c r="I12" s="197">
        <v>2</v>
      </c>
      <c r="J12" s="81">
        <v>0.2</v>
      </c>
      <c r="K12" s="191">
        <f t="shared" si="2"/>
        <v>0.4</v>
      </c>
      <c r="L12" s="191">
        <v>2</v>
      </c>
      <c r="M12" s="191">
        <f t="shared" si="4"/>
        <v>4</v>
      </c>
    </row>
    <row r="13" spans="1:13" ht="45.75" thickBot="1" x14ac:dyDescent="0.3">
      <c r="A13" s="80" t="s">
        <v>515</v>
      </c>
      <c r="B13" s="197">
        <v>2</v>
      </c>
      <c r="C13" s="81">
        <v>0.32</v>
      </c>
      <c r="D13" s="191">
        <f t="shared" si="0"/>
        <v>0.64</v>
      </c>
      <c r="E13" s="191">
        <v>1</v>
      </c>
      <c r="F13" s="191">
        <f t="shared" si="1"/>
        <v>2</v>
      </c>
      <c r="H13" s="80" t="s">
        <v>515</v>
      </c>
      <c r="I13" s="197">
        <v>2</v>
      </c>
      <c r="J13" s="81">
        <v>0.32</v>
      </c>
      <c r="K13" s="191">
        <f t="shared" si="2"/>
        <v>0.64</v>
      </c>
      <c r="L13" s="191">
        <v>1</v>
      </c>
      <c r="M13" s="191">
        <f t="shared" si="4"/>
        <v>2</v>
      </c>
    </row>
    <row r="14" spans="1:13" ht="30" x14ac:dyDescent="0.25">
      <c r="A14" s="80" t="s">
        <v>96</v>
      </c>
      <c r="B14" s="197">
        <v>1</v>
      </c>
      <c r="C14" s="81">
        <v>0.45</v>
      </c>
      <c r="D14" s="191">
        <f t="shared" si="0"/>
        <v>0.45</v>
      </c>
      <c r="E14" s="191">
        <v>1</v>
      </c>
      <c r="F14" s="191">
        <f t="shared" si="1"/>
        <v>1</v>
      </c>
      <c r="H14" s="80" t="s">
        <v>96</v>
      </c>
      <c r="I14" s="197">
        <v>1</v>
      </c>
      <c r="J14" s="81">
        <v>0.45</v>
      </c>
      <c r="K14" s="191">
        <f t="shared" si="2"/>
        <v>0.45</v>
      </c>
      <c r="L14" s="191">
        <v>1</v>
      </c>
      <c r="M14" s="191">
        <f t="shared" si="4"/>
        <v>1</v>
      </c>
    </row>
    <row r="15" spans="1:13" x14ac:dyDescent="0.25">
      <c r="A15" s="186" t="s">
        <v>572</v>
      </c>
      <c r="B15" s="198">
        <f>SUM(B3:B14)</f>
        <v>18</v>
      </c>
      <c r="C15" s="192">
        <f>SUM(C3:C14)</f>
        <v>10.979999999999999</v>
      </c>
      <c r="D15" s="192">
        <f>SUM(D3:D14)</f>
        <v>17.27</v>
      </c>
      <c r="E15" s="192">
        <f>SUM(E4:E14)</f>
        <v>18</v>
      </c>
      <c r="F15" s="192">
        <f>SUM(F4:F14)</f>
        <v>30</v>
      </c>
      <c r="H15" s="186" t="s">
        <v>572</v>
      </c>
      <c r="I15" s="198">
        <f>SUM(I3:I14)</f>
        <v>18</v>
      </c>
      <c r="J15" s="192">
        <f>SUM(J3:J14)</f>
        <v>13.079999999999998</v>
      </c>
      <c r="K15" s="192">
        <f>SUM(K3:K14)</f>
        <v>21.47</v>
      </c>
      <c r="L15" s="192">
        <f>SUM(L4:L14)</f>
        <v>18</v>
      </c>
      <c r="M15" s="192">
        <f>SUM(M4:M14)</f>
        <v>30</v>
      </c>
    </row>
    <row r="19" spans="1:13" x14ac:dyDescent="0.25">
      <c r="A19" s="188" t="s">
        <v>571</v>
      </c>
      <c r="H19" s="188"/>
    </row>
    <row r="20" spans="1:13" ht="45" x14ac:dyDescent="0.25">
      <c r="A20" s="187" t="s">
        <v>578</v>
      </c>
      <c r="B20" s="187" t="s">
        <v>577</v>
      </c>
      <c r="C20" s="187" t="s">
        <v>579</v>
      </c>
      <c r="D20" s="187" t="s">
        <v>580</v>
      </c>
      <c r="E20" s="187" t="s">
        <v>581</v>
      </c>
      <c r="F20" s="187" t="s">
        <v>582</v>
      </c>
      <c r="H20" s="187"/>
      <c r="I20" s="187"/>
      <c r="J20" s="187"/>
      <c r="K20" s="187"/>
      <c r="L20" s="187"/>
      <c r="M20" s="187"/>
    </row>
    <row r="21" spans="1:13" ht="30" x14ac:dyDescent="0.25">
      <c r="A21" s="185" t="s">
        <v>80</v>
      </c>
      <c r="B21" s="195">
        <v>1</v>
      </c>
      <c r="C21" s="191">
        <v>1.95</v>
      </c>
      <c r="D21" s="191">
        <f>B21*C21</f>
        <v>1.95</v>
      </c>
      <c r="E21" s="191">
        <v>0</v>
      </c>
      <c r="F21" s="191">
        <f>E21*B21</f>
        <v>0</v>
      </c>
      <c r="H21" s="185"/>
      <c r="I21" s="195"/>
      <c r="J21" s="191"/>
      <c r="K21" s="191"/>
      <c r="L21" s="191"/>
      <c r="M21" s="191"/>
    </row>
    <row r="22" spans="1:13" ht="15.75" thickBot="1" x14ac:dyDescent="0.3">
      <c r="A22" s="80" t="s">
        <v>71</v>
      </c>
      <c r="B22" s="196">
        <v>1</v>
      </c>
      <c r="C22" s="95">
        <v>0.31</v>
      </c>
      <c r="D22" s="191">
        <f t="shared" ref="D22:D28" si="5">B22*C22</f>
        <v>0.31</v>
      </c>
      <c r="E22" s="191">
        <v>2</v>
      </c>
      <c r="F22" s="191">
        <f t="shared" ref="F22:F28" si="6">E22*B22</f>
        <v>2</v>
      </c>
      <c r="H22" s="80"/>
      <c r="I22" s="196"/>
      <c r="J22" s="95"/>
      <c r="K22" s="191"/>
      <c r="L22" s="191"/>
      <c r="M22" s="191"/>
    </row>
    <row r="23" spans="1:13" ht="30" x14ac:dyDescent="0.25">
      <c r="A23" s="80" t="s">
        <v>569</v>
      </c>
      <c r="B23" s="197">
        <v>1</v>
      </c>
      <c r="C23" s="81">
        <v>0.5</v>
      </c>
      <c r="D23" s="191">
        <f t="shared" si="5"/>
        <v>0.5</v>
      </c>
      <c r="E23" s="191">
        <v>3</v>
      </c>
      <c r="F23" s="191">
        <f t="shared" si="6"/>
        <v>3</v>
      </c>
      <c r="H23" s="80"/>
      <c r="I23" s="197"/>
      <c r="J23" s="81"/>
      <c r="K23" s="191"/>
      <c r="L23" s="191"/>
      <c r="M23" s="191"/>
    </row>
    <row r="24" spans="1:13" ht="15.75" thickBot="1" x14ac:dyDescent="0.3">
      <c r="A24" s="80" t="s">
        <v>4</v>
      </c>
      <c r="B24" s="194">
        <v>1</v>
      </c>
      <c r="C24" s="81">
        <v>0.42</v>
      </c>
      <c r="D24" s="191">
        <f t="shared" si="5"/>
        <v>0.42</v>
      </c>
      <c r="E24" s="191">
        <v>2</v>
      </c>
      <c r="F24" s="191">
        <f t="shared" si="6"/>
        <v>2</v>
      </c>
      <c r="H24" s="80"/>
      <c r="J24" s="81"/>
      <c r="K24" s="191"/>
      <c r="L24" s="191"/>
      <c r="M24" s="191"/>
    </row>
    <row r="25" spans="1:13" ht="30.75" thickBot="1" x14ac:dyDescent="0.3">
      <c r="A25" s="80" t="s">
        <v>5</v>
      </c>
      <c r="B25" s="197">
        <v>1</v>
      </c>
      <c r="C25" s="81">
        <v>0.75</v>
      </c>
      <c r="D25" s="191">
        <f t="shared" si="5"/>
        <v>0.75</v>
      </c>
      <c r="E25" s="191">
        <v>3</v>
      </c>
      <c r="F25" s="191">
        <f t="shared" si="6"/>
        <v>3</v>
      </c>
      <c r="H25" s="80"/>
      <c r="I25" s="197"/>
      <c r="J25" s="81"/>
      <c r="K25" s="191"/>
      <c r="L25" s="191"/>
      <c r="M25" s="191"/>
    </row>
    <row r="26" spans="1:13" ht="30.75" thickBot="1" x14ac:dyDescent="0.3">
      <c r="A26" s="75" t="s">
        <v>472</v>
      </c>
      <c r="B26" s="182">
        <v>1</v>
      </c>
      <c r="C26" s="76">
        <v>0.93</v>
      </c>
      <c r="D26" s="191">
        <f t="shared" si="5"/>
        <v>0.93</v>
      </c>
      <c r="E26" s="191">
        <v>2</v>
      </c>
      <c r="F26" s="191">
        <f t="shared" si="6"/>
        <v>2</v>
      </c>
      <c r="H26" s="75"/>
      <c r="I26" s="182"/>
      <c r="J26" s="76"/>
      <c r="K26" s="191"/>
      <c r="L26" s="191"/>
      <c r="M26" s="191"/>
    </row>
    <row r="27" spans="1:13" ht="15.75" thickBot="1" x14ac:dyDescent="0.3">
      <c r="A27" s="80" t="s">
        <v>100</v>
      </c>
      <c r="B27" s="197">
        <v>1</v>
      </c>
      <c r="C27" s="81">
        <v>0.03</v>
      </c>
      <c r="D27" s="191">
        <f t="shared" si="5"/>
        <v>0.03</v>
      </c>
      <c r="E27" s="191">
        <v>2</v>
      </c>
      <c r="F27" s="191">
        <f t="shared" si="6"/>
        <v>2</v>
      </c>
      <c r="H27" s="80"/>
      <c r="I27" s="197"/>
      <c r="J27" s="81"/>
      <c r="K27" s="191"/>
      <c r="L27" s="191"/>
      <c r="M27" s="191"/>
    </row>
    <row r="28" spans="1:13" x14ac:dyDescent="0.25">
      <c r="A28" s="80" t="s">
        <v>106</v>
      </c>
      <c r="B28" s="197">
        <v>1</v>
      </c>
      <c r="C28" s="81">
        <v>1.25</v>
      </c>
      <c r="D28" s="191">
        <f t="shared" si="5"/>
        <v>1.25</v>
      </c>
      <c r="E28" s="191">
        <v>2</v>
      </c>
      <c r="F28" s="191">
        <f t="shared" si="6"/>
        <v>2</v>
      </c>
      <c r="H28" s="80"/>
      <c r="I28" s="197"/>
      <c r="J28" s="81"/>
      <c r="K28" s="191"/>
      <c r="L28" s="191"/>
      <c r="M28" s="191"/>
    </row>
    <row r="29" spans="1:13" x14ac:dyDescent="0.25">
      <c r="A29" s="186" t="s">
        <v>572</v>
      </c>
      <c r="B29" s="198">
        <f>SUM(B21:B28)</f>
        <v>8</v>
      </c>
      <c r="C29" s="192"/>
      <c r="D29" s="192">
        <f>SUM(D21:D28)</f>
        <v>6.14</v>
      </c>
      <c r="E29" s="192"/>
      <c r="F29" s="192">
        <f>SUM(F21:F28)</f>
        <v>16</v>
      </c>
      <c r="H29" s="186"/>
      <c r="I29" s="198"/>
      <c r="J29" s="192"/>
      <c r="K29" s="192"/>
      <c r="L29" s="192"/>
      <c r="M29" s="192"/>
    </row>
    <row r="32" spans="1:13" x14ac:dyDescent="0.25">
      <c r="A32" s="188" t="s">
        <v>573</v>
      </c>
      <c r="H32" s="188"/>
    </row>
    <row r="33" spans="1:13" ht="45.75" thickBot="1" x14ac:dyDescent="0.3">
      <c r="A33" s="187" t="s">
        <v>578</v>
      </c>
      <c r="B33" s="187" t="s">
        <v>577</v>
      </c>
      <c r="C33" s="187" t="s">
        <v>579</v>
      </c>
      <c r="D33" s="187" t="s">
        <v>580</v>
      </c>
      <c r="E33" s="187" t="s">
        <v>581</v>
      </c>
      <c r="F33" s="187" t="s">
        <v>582</v>
      </c>
      <c r="H33" s="187"/>
      <c r="I33" s="187"/>
      <c r="J33" s="187"/>
      <c r="K33" s="187"/>
      <c r="L33" s="187"/>
      <c r="M33" s="187"/>
    </row>
    <row r="34" spans="1:13" ht="30.75" thickBot="1" x14ac:dyDescent="0.3">
      <c r="A34" s="80" t="s">
        <v>81</v>
      </c>
      <c r="B34" s="197">
        <v>1</v>
      </c>
      <c r="C34" s="82">
        <v>1.37</v>
      </c>
      <c r="D34" s="193">
        <f>B34*C34</f>
        <v>1.37</v>
      </c>
      <c r="E34" s="191">
        <v>0</v>
      </c>
      <c r="F34" s="191">
        <f>B34*E34</f>
        <v>0</v>
      </c>
      <c r="H34" s="80"/>
      <c r="I34" s="197"/>
      <c r="J34" s="82"/>
      <c r="K34" s="193"/>
      <c r="L34" s="191"/>
      <c r="M34" s="191"/>
    </row>
    <row r="35" spans="1:13" ht="15.75" thickBot="1" x14ac:dyDescent="0.3">
      <c r="A35" s="80" t="s">
        <v>117</v>
      </c>
      <c r="B35" s="197">
        <v>1</v>
      </c>
      <c r="C35" s="81">
        <v>0.25</v>
      </c>
      <c r="D35" s="193">
        <f t="shared" ref="D35:D37" si="7">B35*C35</f>
        <v>0.25</v>
      </c>
      <c r="E35" s="191">
        <v>2</v>
      </c>
      <c r="F35" s="191">
        <f t="shared" ref="F35:F37" si="8">B35*E35</f>
        <v>2</v>
      </c>
      <c r="H35" s="80"/>
      <c r="I35" s="197"/>
      <c r="J35" s="81"/>
      <c r="K35" s="193"/>
      <c r="L35" s="191"/>
      <c r="M35" s="191"/>
    </row>
    <row r="36" spans="1:13" ht="30.75" thickBot="1" x14ac:dyDescent="0.3">
      <c r="A36" s="80" t="s">
        <v>36</v>
      </c>
      <c r="B36" s="197">
        <v>1</v>
      </c>
      <c r="C36" s="81">
        <v>0.21</v>
      </c>
      <c r="D36" s="193">
        <f t="shared" si="7"/>
        <v>0.21</v>
      </c>
      <c r="E36" s="191">
        <v>5</v>
      </c>
      <c r="F36" s="191">
        <f t="shared" si="8"/>
        <v>5</v>
      </c>
      <c r="H36" s="80"/>
      <c r="I36" s="197"/>
      <c r="J36" s="81"/>
      <c r="K36" s="193"/>
      <c r="L36" s="191"/>
      <c r="M36" s="191"/>
    </row>
    <row r="37" spans="1:13" x14ac:dyDescent="0.25">
      <c r="A37" s="80" t="s">
        <v>106</v>
      </c>
      <c r="B37" s="197">
        <v>1</v>
      </c>
      <c r="C37" s="81">
        <v>1.25</v>
      </c>
      <c r="D37" s="193">
        <f t="shared" si="7"/>
        <v>1.25</v>
      </c>
      <c r="E37" s="191">
        <v>2</v>
      </c>
      <c r="F37" s="191">
        <f t="shared" si="8"/>
        <v>2</v>
      </c>
      <c r="H37" s="80"/>
      <c r="I37" s="197"/>
      <c r="J37" s="81"/>
      <c r="K37" s="193"/>
      <c r="L37" s="191"/>
      <c r="M37" s="191"/>
    </row>
    <row r="38" spans="1:13" x14ac:dyDescent="0.25">
      <c r="A38" s="186" t="s">
        <v>572</v>
      </c>
      <c r="B38" s="198"/>
      <c r="C38" s="192"/>
      <c r="D38" s="192">
        <f>SUM(D34:D37)</f>
        <v>3.08</v>
      </c>
      <c r="E38" s="192"/>
      <c r="F38" s="192">
        <f>SUM(F34:F37)</f>
        <v>9</v>
      </c>
      <c r="H38" s="186"/>
      <c r="I38" s="198"/>
      <c r="J38" s="192"/>
      <c r="K38" s="192"/>
      <c r="L38" s="192"/>
      <c r="M38" s="192"/>
    </row>
    <row r="40" spans="1:13" x14ac:dyDescent="0.25">
      <c r="A40" s="188" t="s">
        <v>574</v>
      </c>
      <c r="H40" s="188"/>
    </row>
    <row r="41" spans="1:13" ht="45" x14ac:dyDescent="0.25">
      <c r="A41" s="187" t="s">
        <v>578</v>
      </c>
      <c r="B41" s="199" t="s">
        <v>577</v>
      </c>
      <c r="C41" s="199" t="s">
        <v>579</v>
      </c>
      <c r="D41" s="199" t="s">
        <v>580</v>
      </c>
      <c r="E41" s="199" t="s">
        <v>581</v>
      </c>
      <c r="F41" s="199" t="s">
        <v>582</v>
      </c>
      <c r="H41" s="187"/>
      <c r="I41" s="199"/>
      <c r="J41" s="199"/>
      <c r="K41" s="199"/>
      <c r="L41" s="199"/>
      <c r="M41" s="199"/>
    </row>
    <row r="42" spans="1:13" ht="30" x14ac:dyDescent="0.25">
      <c r="A42" s="185" t="s">
        <v>81</v>
      </c>
      <c r="B42" s="200">
        <v>1</v>
      </c>
      <c r="C42" s="162">
        <v>1.37</v>
      </c>
      <c r="D42" s="162">
        <f>B42*C42</f>
        <v>1.37</v>
      </c>
      <c r="E42" s="191">
        <v>0</v>
      </c>
      <c r="F42" s="191">
        <f>E42*B42</f>
        <v>0</v>
      </c>
      <c r="H42" s="185"/>
      <c r="I42" s="200"/>
      <c r="J42" s="162"/>
      <c r="K42" s="162"/>
      <c r="L42" s="191"/>
      <c r="M42" s="191"/>
    </row>
    <row r="43" spans="1:13" x14ac:dyDescent="0.25">
      <c r="A43" s="185" t="s">
        <v>117</v>
      </c>
      <c r="B43" s="200">
        <v>1</v>
      </c>
      <c r="C43" s="162">
        <v>0.25</v>
      </c>
      <c r="D43" s="162">
        <f t="shared" ref="D43:D46" si="9">B43*C43</f>
        <v>0.25</v>
      </c>
      <c r="E43" s="191">
        <v>2</v>
      </c>
      <c r="F43" s="191">
        <f t="shared" ref="F43:F46" si="10">E43*B43</f>
        <v>2</v>
      </c>
      <c r="H43" s="185"/>
      <c r="I43" s="200"/>
      <c r="J43" s="162"/>
      <c r="K43" s="162"/>
      <c r="L43" s="191"/>
      <c r="M43" s="191"/>
    </row>
    <row r="44" spans="1:13" ht="60" x14ac:dyDescent="0.25">
      <c r="A44" s="185" t="s">
        <v>486</v>
      </c>
      <c r="B44" s="200">
        <v>1</v>
      </c>
      <c r="C44" s="162">
        <v>2.5</v>
      </c>
      <c r="D44" s="162">
        <f t="shared" si="9"/>
        <v>2.5</v>
      </c>
      <c r="E44" s="191">
        <v>4</v>
      </c>
      <c r="F44" s="191">
        <f t="shared" si="10"/>
        <v>4</v>
      </c>
      <c r="H44" s="185"/>
      <c r="I44" s="200"/>
      <c r="J44" s="162"/>
      <c r="K44" s="162"/>
      <c r="L44" s="191"/>
      <c r="M44" s="191"/>
    </row>
    <row r="45" spans="1:13" ht="45" x14ac:dyDescent="0.25">
      <c r="A45" s="185" t="s">
        <v>483</v>
      </c>
      <c r="B45" s="200">
        <v>1</v>
      </c>
      <c r="C45" s="162">
        <v>1.53</v>
      </c>
      <c r="D45" s="162">
        <f t="shared" si="9"/>
        <v>1.53</v>
      </c>
      <c r="E45" s="191">
        <v>3</v>
      </c>
      <c r="F45" s="191">
        <f t="shared" si="10"/>
        <v>3</v>
      </c>
      <c r="H45" s="185"/>
      <c r="I45" s="200"/>
      <c r="J45" s="162"/>
      <c r="K45" s="162"/>
      <c r="L45" s="191"/>
      <c r="M45" s="191"/>
    </row>
    <row r="46" spans="1:13" x14ac:dyDescent="0.25">
      <c r="A46" s="185" t="s">
        <v>110</v>
      </c>
      <c r="B46" s="200">
        <v>1</v>
      </c>
      <c r="C46" s="162">
        <v>0.2</v>
      </c>
      <c r="D46" s="162">
        <f t="shared" si="9"/>
        <v>0.2</v>
      </c>
      <c r="E46" s="191">
        <v>2</v>
      </c>
      <c r="F46" s="191">
        <f t="shared" si="10"/>
        <v>2</v>
      </c>
      <c r="H46" s="185"/>
      <c r="I46" s="200"/>
      <c r="J46" s="162"/>
      <c r="K46" s="162"/>
      <c r="L46" s="191"/>
      <c r="M46" s="191"/>
    </row>
    <row r="47" spans="1:13" x14ac:dyDescent="0.25">
      <c r="A47" s="186" t="s">
        <v>572</v>
      </c>
      <c r="B47" s="195"/>
      <c r="C47" s="191"/>
      <c r="D47" s="192">
        <f>SUM(D42:D46)</f>
        <v>5.8500000000000005</v>
      </c>
      <c r="E47" s="192"/>
      <c r="F47" s="192">
        <f>SUM(F42:F46)</f>
        <v>11</v>
      </c>
      <c r="H47" s="186"/>
      <c r="I47" s="195"/>
      <c r="J47" s="191"/>
      <c r="K47" s="192"/>
      <c r="L47" s="192"/>
      <c r="M47" s="192"/>
    </row>
    <row r="50" spans="1:13" x14ac:dyDescent="0.25">
      <c r="A50" s="188" t="s">
        <v>585</v>
      </c>
      <c r="D50" s="189">
        <f>D63+D75+D88</f>
        <v>34.879999999999995</v>
      </c>
      <c r="E50" s="189">
        <f>F63+F75+F88</f>
        <v>81</v>
      </c>
      <c r="F50" s="189">
        <f>D50/3</f>
        <v>11.626666666666665</v>
      </c>
      <c r="H50" s="188"/>
    </row>
    <row r="51" spans="1:13" ht="45" x14ac:dyDescent="0.25">
      <c r="A51" s="187" t="s">
        <v>578</v>
      </c>
      <c r="B51" s="199" t="s">
        <v>577</v>
      </c>
      <c r="C51" s="199" t="s">
        <v>579</v>
      </c>
      <c r="D51" s="199" t="s">
        <v>580</v>
      </c>
      <c r="E51" s="199" t="s">
        <v>581</v>
      </c>
      <c r="F51" s="199" t="s">
        <v>582</v>
      </c>
      <c r="H51" s="187"/>
      <c r="I51" s="199"/>
      <c r="J51" s="199"/>
      <c r="K51" s="199"/>
      <c r="L51" s="199"/>
      <c r="M51" s="199"/>
    </row>
    <row r="52" spans="1:13" ht="30.75" thickBot="1" x14ac:dyDescent="0.3">
      <c r="A52" s="185" t="s">
        <v>80</v>
      </c>
      <c r="B52" s="195">
        <v>1</v>
      </c>
      <c r="C52" s="191">
        <v>1.95</v>
      </c>
      <c r="D52" s="191">
        <f>B52*C52</f>
        <v>1.95</v>
      </c>
      <c r="E52" s="191">
        <v>0</v>
      </c>
      <c r="F52" s="191">
        <f>E52*B52</f>
        <v>0</v>
      </c>
      <c r="H52" s="185"/>
      <c r="I52" s="195"/>
      <c r="J52" s="191"/>
      <c r="K52" s="191"/>
      <c r="L52" s="191"/>
      <c r="M52" s="191"/>
    </row>
    <row r="53" spans="1:13" ht="15.75" thickBot="1" x14ac:dyDescent="0.3">
      <c r="A53" s="75" t="s">
        <v>70</v>
      </c>
      <c r="B53" s="197">
        <v>1</v>
      </c>
      <c r="C53" s="76">
        <v>0.96</v>
      </c>
      <c r="D53" s="191">
        <f t="shared" ref="D53:D55" si="11">B53*C53</f>
        <v>0.96</v>
      </c>
      <c r="E53" s="191">
        <v>7</v>
      </c>
      <c r="F53" s="191">
        <f t="shared" ref="F53:F54" si="12">E53*B53</f>
        <v>7</v>
      </c>
      <c r="H53" s="75"/>
      <c r="I53" s="197"/>
      <c r="J53" s="76"/>
      <c r="K53" s="191"/>
      <c r="L53" s="191"/>
      <c r="M53" s="191"/>
    </row>
    <row r="54" spans="1:13" ht="15.75" thickBot="1" x14ac:dyDescent="0.3">
      <c r="A54" s="87" t="s">
        <v>26</v>
      </c>
      <c r="B54" s="197">
        <v>1</v>
      </c>
      <c r="C54" s="88">
        <v>0.87</v>
      </c>
      <c r="D54" s="191">
        <f t="shared" si="11"/>
        <v>0.87</v>
      </c>
      <c r="E54" s="191">
        <v>0</v>
      </c>
      <c r="F54" s="191">
        <f t="shared" si="12"/>
        <v>0</v>
      </c>
      <c r="H54" s="87"/>
      <c r="I54" s="197"/>
      <c r="J54" s="88"/>
      <c r="K54" s="191"/>
      <c r="L54" s="191"/>
      <c r="M54" s="191"/>
    </row>
    <row r="55" spans="1:13" ht="30" x14ac:dyDescent="0.25">
      <c r="A55" s="80" t="s">
        <v>24</v>
      </c>
      <c r="B55" s="197">
        <v>1</v>
      </c>
      <c r="C55" s="81">
        <v>0.61</v>
      </c>
      <c r="D55" s="191">
        <f t="shared" si="11"/>
        <v>0.61</v>
      </c>
      <c r="E55" s="191">
        <v>0</v>
      </c>
      <c r="F55" s="191">
        <v>0</v>
      </c>
      <c r="H55" s="80"/>
      <c r="I55" s="197"/>
      <c r="J55" s="81"/>
      <c r="K55" s="191"/>
      <c r="L55" s="191"/>
      <c r="M55" s="191"/>
    </row>
    <row r="56" spans="1:13" ht="15.75" thickBot="1" x14ac:dyDescent="0.3">
      <c r="A56" s="80" t="s">
        <v>71</v>
      </c>
      <c r="B56" s="196">
        <v>1</v>
      </c>
      <c r="C56" s="95">
        <v>0.31</v>
      </c>
      <c r="D56" s="191">
        <f t="shared" ref="D56:D62" si="13">B56*C56</f>
        <v>0.31</v>
      </c>
      <c r="E56" s="191">
        <v>2</v>
      </c>
      <c r="F56" s="191">
        <f t="shared" ref="F56:F62" si="14">E56*B56</f>
        <v>2</v>
      </c>
      <c r="H56" s="80"/>
      <c r="I56" s="196"/>
      <c r="J56" s="95"/>
      <c r="K56" s="191"/>
      <c r="L56" s="191"/>
      <c r="M56" s="191"/>
    </row>
    <row r="57" spans="1:13" ht="30" x14ac:dyDescent="0.25">
      <c r="A57" s="80" t="s">
        <v>569</v>
      </c>
      <c r="B57" s="197">
        <v>1</v>
      </c>
      <c r="C57" s="81">
        <v>0.5</v>
      </c>
      <c r="D57" s="191">
        <f t="shared" si="13"/>
        <v>0.5</v>
      </c>
      <c r="E57" s="191">
        <v>3</v>
      </c>
      <c r="F57" s="191">
        <f t="shared" si="14"/>
        <v>3</v>
      </c>
      <c r="H57" s="80"/>
      <c r="I57" s="197"/>
      <c r="J57" s="81"/>
      <c r="K57" s="191"/>
      <c r="L57" s="191"/>
      <c r="M57" s="191"/>
    </row>
    <row r="58" spans="1:13" ht="15.75" thickBot="1" x14ac:dyDescent="0.3">
      <c r="A58" s="80" t="s">
        <v>4</v>
      </c>
      <c r="B58" s="194">
        <v>1</v>
      </c>
      <c r="C58" s="81">
        <v>0.42</v>
      </c>
      <c r="D58" s="191">
        <f t="shared" si="13"/>
        <v>0.42</v>
      </c>
      <c r="E58" s="191">
        <v>2</v>
      </c>
      <c r="F58" s="191">
        <f t="shared" si="14"/>
        <v>2</v>
      </c>
      <c r="H58" s="80"/>
      <c r="J58" s="81"/>
      <c r="K58" s="191"/>
      <c r="L58" s="191"/>
      <c r="M58" s="191"/>
    </row>
    <row r="59" spans="1:13" ht="30.75" thickBot="1" x14ac:dyDescent="0.3">
      <c r="A59" s="80" t="s">
        <v>5</v>
      </c>
      <c r="B59" s="197">
        <v>1</v>
      </c>
      <c r="C59" s="81">
        <v>0.75</v>
      </c>
      <c r="D59" s="191">
        <f t="shared" si="13"/>
        <v>0.75</v>
      </c>
      <c r="E59" s="191">
        <v>3</v>
      </c>
      <c r="F59" s="191">
        <f t="shared" si="14"/>
        <v>3</v>
      </c>
      <c r="H59" s="80"/>
      <c r="I59" s="197"/>
      <c r="J59" s="81"/>
      <c r="K59" s="191"/>
      <c r="L59" s="191"/>
      <c r="M59" s="191"/>
    </row>
    <row r="60" spans="1:13" ht="30.75" thickBot="1" x14ac:dyDescent="0.3">
      <c r="A60" s="75" t="s">
        <v>472</v>
      </c>
      <c r="B60" s="182">
        <v>1</v>
      </c>
      <c r="C60" s="76">
        <v>0.93</v>
      </c>
      <c r="D60" s="191">
        <f t="shared" si="13"/>
        <v>0.93</v>
      </c>
      <c r="E60" s="191">
        <v>2</v>
      </c>
      <c r="F60" s="191">
        <f t="shared" si="14"/>
        <v>2</v>
      </c>
      <c r="H60" s="75"/>
      <c r="I60" s="182"/>
      <c r="J60" s="76"/>
      <c r="K60" s="191"/>
      <c r="L60" s="191"/>
      <c r="M60" s="191"/>
    </row>
    <row r="61" spans="1:13" ht="15.75" thickBot="1" x14ac:dyDescent="0.3">
      <c r="A61" s="80" t="s">
        <v>100</v>
      </c>
      <c r="B61" s="197">
        <v>1</v>
      </c>
      <c r="C61" s="81">
        <v>0.03</v>
      </c>
      <c r="D61" s="191">
        <f t="shared" si="13"/>
        <v>0.03</v>
      </c>
      <c r="E61" s="191">
        <v>2</v>
      </c>
      <c r="F61" s="191">
        <f t="shared" si="14"/>
        <v>2</v>
      </c>
      <c r="H61" s="80"/>
      <c r="I61" s="197"/>
      <c r="J61" s="81"/>
      <c r="K61" s="191"/>
      <c r="L61" s="191"/>
      <c r="M61" s="191"/>
    </row>
    <row r="62" spans="1:13" x14ac:dyDescent="0.25">
      <c r="A62" s="80" t="s">
        <v>106</v>
      </c>
      <c r="B62" s="197">
        <v>1</v>
      </c>
      <c r="C62" s="81">
        <v>1.25</v>
      </c>
      <c r="D62" s="191">
        <f t="shared" si="13"/>
        <v>1.25</v>
      </c>
      <c r="E62" s="191">
        <v>2</v>
      </c>
      <c r="F62" s="191">
        <f t="shared" si="14"/>
        <v>2</v>
      </c>
      <c r="H62" s="80"/>
      <c r="I62" s="197"/>
      <c r="J62" s="81"/>
      <c r="K62" s="191"/>
      <c r="L62" s="191"/>
      <c r="M62" s="191"/>
    </row>
    <row r="63" spans="1:13" x14ac:dyDescent="0.25">
      <c r="A63" s="186" t="s">
        <v>572</v>
      </c>
      <c r="B63" s="198"/>
      <c r="C63" s="192"/>
      <c r="D63" s="192">
        <f>SUM(D52:D62)</f>
        <v>8.58</v>
      </c>
      <c r="E63" s="192"/>
      <c r="F63" s="192">
        <f>SUM(F52:F62)</f>
        <v>23</v>
      </c>
      <c r="H63" s="186"/>
      <c r="I63" s="198"/>
      <c r="J63" s="192"/>
      <c r="K63" s="192"/>
      <c r="L63" s="192"/>
      <c r="M63" s="192"/>
    </row>
    <row r="65" spans="1:13" x14ac:dyDescent="0.25">
      <c r="A65" s="188" t="s">
        <v>575</v>
      </c>
      <c r="H65" s="188"/>
    </row>
    <row r="66" spans="1:13" ht="45.75" thickBot="1" x14ac:dyDescent="0.3">
      <c r="A66" s="187" t="s">
        <v>578</v>
      </c>
      <c r="B66" s="199" t="s">
        <v>577</v>
      </c>
      <c r="C66" s="199" t="s">
        <v>579</v>
      </c>
      <c r="D66" s="199" t="s">
        <v>580</v>
      </c>
      <c r="E66" s="199" t="s">
        <v>581</v>
      </c>
      <c r="F66" s="199" t="s">
        <v>582</v>
      </c>
      <c r="H66" s="187"/>
      <c r="I66" s="199"/>
      <c r="J66" s="199"/>
      <c r="K66" s="199"/>
      <c r="L66" s="199"/>
      <c r="M66" s="199"/>
    </row>
    <row r="67" spans="1:13" ht="30.75" thickBot="1" x14ac:dyDescent="0.3">
      <c r="A67" s="80" t="s">
        <v>81</v>
      </c>
      <c r="B67" s="197">
        <v>1</v>
      </c>
      <c r="C67" s="82">
        <v>1.37</v>
      </c>
      <c r="D67" s="191">
        <f t="shared" ref="D67:D71" si="15">B67*C67</f>
        <v>1.37</v>
      </c>
      <c r="E67" s="191">
        <v>0</v>
      </c>
      <c r="F67" s="191">
        <v>0</v>
      </c>
      <c r="H67" s="80"/>
      <c r="I67" s="197"/>
      <c r="J67" s="82"/>
      <c r="K67" s="191"/>
      <c r="L67" s="191"/>
      <c r="M67" s="191"/>
    </row>
    <row r="68" spans="1:13" ht="15.75" thickBot="1" x14ac:dyDescent="0.3">
      <c r="A68" s="80" t="s">
        <v>117</v>
      </c>
      <c r="B68" s="197">
        <v>1</v>
      </c>
      <c r="C68" s="81">
        <v>0.25</v>
      </c>
      <c r="D68" s="191">
        <f t="shared" si="15"/>
        <v>0.25</v>
      </c>
      <c r="E68" s="191">
        <v>2</v>
      </c>
      <c r="F68" s="191">
        <f t="shared" ref="F68:F71" si="16">E68*B68</f>
        <v>2</v>
      </c>
      <c r="H68" s="80"/>
      <c r="I68" s="197"/>
      <c r="J68" s="81"/>
      <c r="K68" s="191"/>
      <c r="L68" s="191"/>
      <c r="M68" s="191"/>
    </row>
    <row r="69" spans="1:13" ht="15.75" thickBot="1" x14ac:dyDescent="0.3">
      <c r="A69" s="80" t="s">
        <v>37</v>
      </c>
      <c r="B69" s="197">
        <v>3</v>
      </c>
      <c r="C69" s="81">
        <v>0.46</v>
      </c>
      <c r="D69" s="191">
        <f t="shared" si="15"/>
        <v>1.3800000000000001</v>
      </c>
      <c r="E69" s="191">
        <v>2</v>
      </c>
      <c r="F69" s="191">
        <f t="shared" si="16"/>
        <v>6</v>
      </c>
      <c r="H69" s="80"/>
      <c r="I69" s="197"/>
      <c r="J69" s="81"/>
      <c r="K69" s="191"/>
      <c r="L69" s="191"/>
      <c r="M69" s="191"/>
    </row>
    <row r="70" spans="1:13" ht="45.75" thickBot="1" x14ac:dyDescent="0.3">
      <c r="A70" s="80" t="s">
        <v>111</v>
      </c>
      <c r="B70" s="197">
        <v>3</v>
      </c>
      <c r="C70" s="81">
        <v>0.92</v>
      </c>
      <c r="D70" s="191">
        <f t="shared" si="15"/>
        <v>2.7600000000000002</v>
      </c>
      <c r="E70" s="191">
        <v>3</v>
      </c>
      <c r="F70" s="191">
        <f t="shared" si="16"/>
        <v>9</v>
      </c>
      <c r="H70" s="80"/>
      <c r="I70" s="197"/>
      <c r="J70" s="81"/>
      <c r="K70" s="191"/>
      <c r="L70" s="191"/>
      <c r="M70" s="191"/>
    </row>
    <row r="71" spans="1:13" ht="45.75" thickBot="1" x14ac:dyDescent="0.3">
      <c r="A71" s="80" t="s">
        <v>113</v>
      </c>
      <c r="B71" s="197">
        <v>3</v>
      </c>
      <c r="C71" s="81">
        <v>0.5</v>
      </c>
      <c r="D71" s="191">
        <f t="shared" si="15"/>
        <v>1.5</v>
      </c>
      <c r="E71" s="191">
        <v>2</v>
      </c>
      <c r="F71" s="191">
        <f t="shared" si="16"/>
        <v>6</v>
      </c>
      <c r="H71" s="80"/>
      <c r="I71" s="197"/>
      <c r="J71" s="81"/>
      <c r="K71" s="191"/>
      <c r="L71" s="191"/>
      <c r="M71" s="191"/>
    </row>
    <row r="72" spans="1:13" ht="30.75" thickBot="1" x14ac:dyDescent="0.3">
      <c r="A72" s="80" t="s">
        <v>5</v>
      </c>
      <c r="B72" s="197">
        <v>1</v>
      </c>
      <c r="C72" s="81">
        <v>0.75</v>
      </c>
      <c r="D72" s="191">
        <f t="shared" ref="D72:D74" si="17">B72*C72</f>
        <v>0.75</v>
      </c>
      <c r="E72" s="191">
        <v>3</v>
      </c>
      <c r="F72" s="191">
        <f t="shared" ref="F72:F74" si="18">E72*B72</f>
        <v>3</v>
      </c>
      <c r="H72" s="80"/>
      <c r="I72" s="197"/>
      <c r="J72" s="81"/>
      <c r="K72" s="191"/>
      <c r="L72" s="191"/>
      <c r="M72" s="191"/>
    </row>
    <row r="73" spans="1:13" ht="30.75" thickBot="1" x14ac:dyDescent="0.3">
      <c r="A73" s="75" t="s">
        <v>472</v>
      </c>
      <c r="B73" s="182">
        <v>1</v>
      </c>
      <c r="C73" s="76">
        <v>0.93</v>
      </c>
      <c r="D73" s="191">
        <f t="shared" si="17"/>
        <v>0.93</v>
      </c>
      <c r="E73" s="191">
        <v>2</v>
      </c>
      <c r="F73" s="191">
        <f t="shared" si="18"/>
        <v>2</v>
      </c>
      <c r="H73" s="75"/>
      <c r="I73" s="182"/>
      <c r="J73" s="76"/>
      <c r="K73" s="191"/>
      <c r="L73" s="191"/>
      <c r="M73" s="191"/>
    </row>
    <row r="74" spans="1:13" x14ac:dyDescent="0.25">
      <c r="A74" s="80" t="s">
        <v>106</v>
      </c>
      <c r="B74" s="197">
        <v>1</v>
      </c>
      <c r="C74" s="81">
        <v>1.25</v>
      </c>
      <c r="D74" s="191">
        <f t="shared" si="17"/>
        <v>1.25</v>
      </c>
      <c r="E74" s="191">
        <v>2</v>
      </c>
      <c r="F74" s="191">
        <f t="shared" si="18"/>
        <v>2</v>
      </c>
      <c r="H74" s="80"/>
      <c r="I74" s="197"/>
      <c r="J74" s="81"/>
      <c r="K74" s="191"/>
      <c r="L74" s="191"/>
      <c r="M74" s="191"/>
    </row>
    <row r="75" spans="1:13" x14ac:dyDescent="0.25">
      <c r="A75" s="186" t="s">
        <v>572</v>
      </c>
      <c r="B75" s="198"/>
      <c r="C75" s="192"/>
      <c r="D75" s="192">
        <f>SUM(D67:D74)</f>
        <v>10.19</v>
      </c>
      <c r="E75" s="192"/>
      <c r="F75" s="192">
        <f>SUM(F67:F74)</f>
        <v>30</v>
      </c>
      <c r="H75" s="186"/>
      <c r="I75" s="198"/>
      <c r="J75" s="192"/>
      <c r="K75" s="192"/>
      <c r="L75" s="192"/>
      <c r="M75" s="192"/>
    </row>
    <row r="77" spans="1:13" x14ac:dyDescent="0.25">
      <c r="A77" s="188" t="s">
        <v>576</v>
      </c>
      <c r="H77" s="188"/>
    </row>
    <row r="78" spans="1:13" ht="45.75" thickBot="1" x14ac:dyDescent="0.3">
      <c r="A78" s="187" t="s">
        <v>578</v>
      </c>
      <c r="B78" s="199" t="s">
        <v>577</v>
      </c>
      <c r="C78" s="199" t="s">
        <v>579</v>
      </c>
      <c r="D78" s="199" t="s">
        <v>580</v>
      </c>
      <c r="E78" s="199" t="s">
        <v>581</v>
      </c>
      <c r="F78" s="199" t="s">
        <v>582</v>
      </c>
      <c r="H78" s="187"/>
      <c r="I78" s="199"/>
      <c r="J78" s="199"/>
      <c r="K78" s="199"/>
      <c r="L78" s="199"/>
      <c r="M78" s="199"/>
    </row>
    <row r="79" spans="1:13" ht="30.75" thickBot="1" x14ac:dyDescent="0.3">
      <c r="A79" s="80" t="s">
        <v>81</v>
      </c>
      <c r="B79" s="197">
        <v>1</v>
      </c>
      <c r="C79" s="82">
        <v>1.37</v>
      </c>
      <c r="D79" s="191">
        <f t="shared" ref="D79:D87" si="19">B79*C79</f>
        <v>1.37</v>
      </c>
      <c r="E79" s="191"/>
      <c r="F79" s="191"/>
      <c r="H79" s="80"/>
      <c r="I79" s="197"/>
      <c r="J79" s="82"/>
      <c r="K79" s="191"/>
      <c r="L79" s="191"/>
      <c r="M79" s="191"/>
    </row>
    <row r="80" spans="1:13" ht="15.75" thickBot="1" x14ac:dyDescent="0.3">
      <c r="A80" s="80" t="s">
        <v>117</v>
      </c>
      <c r="B80" s="197">
        <v>1</v>
      </c>
      <c r="C80" s="81">
        <v>0.25</v>
      </c>
      <c r="D80" s="191">
        <f t="shared" si="19"/>
        <v>0.25</v>
      </c>
      <c r="E80" s="191">
        <v>2</v>
      </c>
      <c r="F80" s="191">
        <f t="shared" ref="F80:F82" si="20">E80*B80</f>
        <v>2</v>
      </c>
      <c r="H80" s="80"/>
      <c r="I80" s="197"/>
      <c r="J80" s="81"/>
      <c r="K80" s="191"/>
      <c r="L80" s="191"/>
      <c r="M80" s="191"/>
    </row>
    <row r="81" spans="1:13" ht="30.75" thickBot="1" x14ac:dyDescent="0.3">
      <c r="A81" s="80" t="s">
        <v>107</v>
      </c>
      <c r="B81" s="197">
        <v>3</v>
      </c>
      <c r="C81" s="81">
        <v>1.1599999999999999</v>
      </c>
      <c r="D81" s="191">
        <f t="shared" si="19"/>
        <v>3.4799999999999995</v>
      </c>
      <c r="E81" s="191">
        <v>1</v>
      </c>
      <c r="F81" s="191">
        <f t="shared" si="20"/>
        <v>3</v>
      </c>
      <c r="H81" s="80"/>
      <c r="I81" s="197"/>
      <c r="J81" s="81"/>
      <c r="K81" s="191"/>
      <c r="L81" s="191"/>
      <c r="M81" s="191"/>
    </row>
    <row r="82" spans="1:13" ht="30.75" thickBot="1" x14ac:dyDescent="0.3">
      <c r="A82" s="80" t="s">
        <v>108</v>
      </c>
      <c r="B82" s="197">
        <v>3</v>
      </c>
      <c r="C82" s="81">
        <v>1.7</v>
      </c>
      <c r="D82" s="191">
        <f t="shared" si="19"/>
        <v>5.0999999999999996</v>
      </c>
      <c r="E82" s="191">
        <v>3</v>
      </c>
      <c r="F82" s="191">
        <f t="shared" si="20"/>
        <v>9</v>
      </c>
      <c r="H82" s="80"/>
      <c r="I82" s="197"/>
      <c r="J82" s="81"/>
      <c r="K82" s="191"/>
      <c r="L82" s="191"/>
      <c r="M82" s="191"/>
    </row>
    <row r="83" spans="1:13" ht="30.75" thickBot="1" x14ac:dyDescent="0.3">
      <c r="A83" s="80" t="s">
        <v>5</v>
      </c>
      <c r="B83" s="197">
        <v>1</v>
      </c>
      <c r="C83" s="81">
        <v>0.75</v>
      </c>
      <c r="D83" s="191">
        <f t="shared" si="19"/>
        <v>0.75</v>
      </c>
      <c r="E83" s="191">
        <v>3</v>
      </c>
      <c r="F83" s="191">
        <f t="shared" ref="F83:F86" si="21">E83*B83</f>
        <v>3</v>
      </c>
      <c r="H83" s="80"/>
      <c r="I83" s="197"/>
      <c r="J83" s="81"/>
      <c r="K83" s="191"/>
      <c r="L83" s="191"/>
      <c r="M83" s="191"/>
    </row>
    <row r="84" spans="1:13" ht="30.75" thickBot="1" x14ac:dyDescent="0.3">
      <c r="A84" s="75" t="s">
        <v>472</v>
      </c>
      <c r="B84" s="182">
        <v>1</v>
      </c>
      <c r="C84" s="76">
        <v>0.93</v>
      </c>
      <c r="D84" s="191">
        <f t="shared" si="19"/>
        <v>0.93</v>
      </c>
      <c r="E84" s="191">
        <v>2</v>
      </c>
      <c r="F84" s="191">
        <f t="shared" si="21"/>
        <v>2</v>
      </c>
      <c r="H84" s="75"/>
      <c r="I84" s="182"/>
      <c r="J84" s="76"/>
      <c r="K84" s="191"/>
      <c r="L84" s="191"/>
      <c r="M84" s="191"/>
    </row>
    <row r="85" spans="1:13" ht="60.75" thickBot="1" x14ac:dyDescent="0.3">
      <c r="A85" s="80" t="s">
        <v>486</v>
      </c>
      <c r="B85" s="197">
        <v>1</v>
      </c>
      <c r="C85" s="81">
        <v>2.5</v>
      </c>
      <c r="D85" s="191">
        <f t="shared" si="19"/>
        <v>2.5</v>
      </c>
      <c r="E85" s="191">
        <v>4</v>
      </c>
      <c r="F85" s="191">
        <f t="shared" si="21"/>
        <v>4</v>
      </c>
      <c r="H85" s="80"/>
      <c r="I85" s="197"/>
      <c r="J85" s="81"/>
      <c r="K85" s="191"/>
      <c r="L85" s="191"/>
      <c r="M85" s="191"/>
    </row>
    <row r="86" spans="1:13" ht="45.75" thickBot="1" x14ac:dyDescent="0.3">
      <c r="A86" s="80" t="s">
        <v>483</v>
      </c>
      <c r="B86" s="197">
        <v>1</v>
      </c>
      <c r="C86" s="81">
        <v>1.53</v>
      </c>
      <c r="D86" s="191">
        <f t="shared" si="19"/>
        <v>1.53</v>
      </c>
      <c r="E86" s="191">
        <v>3</v>
      </c>
      <c r="F86" s="191">
        <f t="shared" si="21"/>
        <v>3</v>
      </c>
      <c r="H86" s="80"/>
      <c r="I86" s="197"/>
      <c r="J86" s="81"/>
      <c r="K86" s="191"/>
      <c r="L86" s="191"/>
      <c r="M86" s="191"/>
    </row>
    <row r="87" spans="1:13" x14ac:dyDescent="0.25">
      <c r="A87" s="80" t="s">
        <v>110</v>
      </c>
      <c r="B87" s="197">
        <v>1</v>
      </c>
      <c r="C87" s="81">
        <v>0.2</v>
      </c>
      <c r="D87" s="191">
        <f t="shared" si="19"/>
        <v>0.2</v>
      </c>
      <c r="E87" s="191">
        <v>2</v>
      </c>
      <c r="F87" s="191">
        <f t="shared" ref="F87" si="22">E87*B87</f>
        <v>2</v>
      </c>
      <c r="H87" s="80"/>
      <c r="I87" s="197"/>
      <c r="J87" s="81"/>
      <c r="K87" s="191"/>
      <c r="L87" s="191"/>
      <c r="M87" s="191"/>
    </row>
    <row r="88" spans="1:13" x14ac:dyDescent="0.25">
      <c r="A88" s="186" t="s">
        <v>572</v>
      </c>
      <c r="B88" s="201">
        <f>SUM(B79:B87)</f>
        <v>13</v>
      </c>
      <c r="C88" s="192"/>
      <c r="D88" s="192">
        <f>SUM(D79:D87)</f>
        <v>16.11</v>
      </c>
      <c r="E88" s="192"/>
      <c r="F88" s="192">
        <f>SUM(F79:F87)</f>
        <v>28</v>
      </c>
      <c r="H88" s="186"/>
      <c r="I88" s="201"/>
      <c r="J88" s="192"/>
      <c r="K88" s="192"/>
      <c r="L88" s="192"/>
      <c r="M88" s="19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M8" sqref="M8"/>
    </sheetView>
  </sheetViews>
  <sheetFormatPr defaultRowHeight="15" x14ac:dyDescent="0.25"/>
  <cols>
    <col min="1" max="1" width="11.140625" style="166" customWidth="1"/>
    <col min="2" max="2" width="20.42578125" style="166" customWidth="1"/>
    <col min="3" max="3" width="19.140625" style="166" hidden="1" customWidth="1"/>
    <col min="4" max="4" width="34.28515625" style="166" customWidth="1"/>
    <col min="5" max="5" width="0" style="166" hidden="1" customWidth="1"/>
    <col min="6" max="6" width="9.140625" style="166"/>
    <col min="7" max="7" width="0" style="166" hidden="1" customWidth="1"/>
    <col min="8" max="8" width="10.7109375" style="166" customWidth="1"/>
    <col min="9" max="9" width="0" style="166" hidden="1" customWidth="1"/>
    <col min="10" max="10" width="6.28515625" style="166" customWidth="1"/>
    <col min="11" max="16384" width="9.140625" style="166"/>
  </cols>
  <sheetData>
    <row r="1" spans="1:10" ht="45" customHeight="1" x14ac:dyDescent="0.25">
      <c r="A1" s="154" t="s">
        <v>562</v>
      </c>
      <c r="B1" s="154" t="s">
        <v>565</v>
      </c>
      <c r="C1" s="155" t="s">
        <v>566</v>
      </c>
      <c r="D1" s="152" t="s">
        <v>469</v>
      </c>
      <c r="E1" s="153" t="s">
        <v>470</v>
      </c>
      <c r="F1" s="156" t="s">
        <v>145</v>
      </c>
      <c r="G1" s="157"/>
      <c r="H1" s="158" t="s">
        <v>146</v>
      </c>
      <c r="I1" s="159"/>
    </row>
    <row r="2" spans="1:10" s="168" customFormat="1" ht="35.25" customHeight="1" x14ac:dyDescent="0.25">
      <c r="A2" s="163">
        <v>701</v>
      </c>
      <c r="B2" s="167" t="s">
        <v>563</v>
      </c>
      <c r="C2" s="167"/>
      <c r="D2" s="167" t="s">
        <v>564</v>
      </c>
      <c r="E2" s="167"/>
      <c r="F2" s="167">
        <f>SUM(F3:F8)</f>
        <v>9.4699999999999989</v>
      </c>
      <c r="G2" s="167"/>
      <c r="H2" s="167">
        <f>SUM(H3:H8)</f>
        <v>2004</v>
      </c>
      <c r="I2" s="167"/>
    </row>
    <row r="3" spans="1:10" s="26" customFormat="1" ht="30" x14ac:dyDescent="0.25">
      <c r="A3" s="164">
        <v>831</v>
      </c>
      <c r="B3" s="160" t="s">
        <v>194</v>
      </c>
      <c r="C3" s="160"/>
      <c r="D3" s="160" t="s">
        <v>52</v>
      </c>
      <c r="E3" s="161"/>
      <c r="F3" s="162">
        <v>0.25</v>
      </c>
      <c r="G3" s="162">
        <v>0.25</v>
      </c>
      <c r="H3" s="165">
        <v>40</v>
      </c>
      <c r="I3" s="165">
        <v>40</v>
      </c>
    </row>
    <row r="4" spans="1:10" s="26" customFormat="1" ht="30" x14ac:dyDescent="0.25">
      <c r="A4" s="164">
        <v>801</v>
      </c>
      <c r="B4" s="160" t="s">
        <v>409</v>
      </c>
      <c r="C4" s="160"/>
      <c r="D4" s="160" t="s">
        <v>23</v>
      </c>
      <c r="E4" s="161"/>
      <c r="F4" s="162">
        <v>0.35</v>
      </c>
      <c r="G4" s="162">
        <v>0.35</v>
      </c>
      <c r="H4" s="165">
        <v>43</v>
      </c>
      <c r="I4" s="165">
        <v>43</v>
      </c>
    </row>
    <row r="5" spans="1:10" s="26" customFormat="1" ht="45" x14ac:dyDescent="0.25">
      <c r="A5" s="164">
        <v>833</v>
      </c>
      <c r="B5" s="160" t="s">
        <v>417</v>
      </c>
      <c r="C5" s="160"/>
      <c r="D5" s="160" t="s">
        <v>517</v>
      </c>
      <c r="E5" s="161">
        <v>9</v>
      </c>
      <c r="F5" s="162">
        <v>0.7</v>
      </c>
      <c r="G5" s="162">
        <v>0.7</v>
      </c>
      <c r="H5" s="165">
        <v>87</v>
      </c>
      <c r="I5" s="165">
        <v>87</v>
      </c>
    </row>
    <row r="6" spans="1:10" s="26" customFormat="1" ht="23.25" customHeight="1" x14ac:dyDescent="0.25">
      <c r="A6" s="164">
        <v>811</v>
      </c>
      <c r="B6" s="160" t="s">
        <v>186</v>
      </c>
      <c r="C6" s="160"/>
      <c r="D6" s="160" t="s">
        <v>4</v>
      </c>
      <c r="E6" s="161"/>
      <c r="F6" s="162">
        <v>0.42</v>
      </c>
      <c r="G6" s="162">
        <v>0.42</v>
      </c>
      <c r="H6" s="165">
        <v>67</v>
      </c>
      <c r="I6" s="165">
        <v>67</v>
      </c>
    </row>
    <row r="7" spans="1:10" s="26" customFormat="1" ht="60" x14ac:dyDescent="0.25">
      <c r="A7" s="164">
        <v>949</v>
      </c>
      <c r="B7" s="160" t="s">
        <v>217</v>
      </c>
      <c r="C7" s="160"/>
      <c r="D7" s="160" t="s">
        <v>492</v>
      </c>
      <c r="E7" s="161">
        <v>6.7</v>
      </c>
      <c r="F7" s="162">
        <v>3.75</v>
      </c>
      <c r="G7" s="162">
        <v>3.75</v>
      </c>
      <c r="H7" s="165">
        <v>855</v>
      </c>
      <c r="I7" s="165">
        <v>855</v>
      </c>
    </row>
    <row r="8" spans="1:10" s="26" customFormat="1" ht="45" x14ac:dyDescent="0.25">
      <c r="A8" s="164">
        <v>950</v>
      </c>
      <c r="B8" s="160" t="s">
        <v>219</v>
      </c>
      <c r="C8" s="160"/>
      <c r="D8" s="160" t="s">
        <v>493</v>
      </c>
      <c r="E8" s="161">
        <v>6.7</v>
      </c>
      <c r="F8" s="162">
        <v>4</v>
      </c>
      <c r="G8" s="162">
        <v>4</v>
      </c>
      <c r="H8" s="165">
        <v>912</v>
      </c>
      <c r="I8" s="165">
        <v>912</v>
      </c>
    </row>
    <row r="9" spans="1:10" x14ac:dyDescent="0.25">
      <c r="A9" s="163">
        <v>703</v>
      </c>
      <c r="B9" s="167" t="s">
        <v>567</v>
      </c>
      <c r="C9" s="167"/>
      <c r="D9" s="167" t="s">
        <v>568</v>
      </c>
      <c r="E9" s="167"/>
      <c r="F9" s="167">
        <f>SUM(F10:F13)</f>
        <v>2.87</v>
      </c>
      <c r="G9" s="167"/>
      <c r="H9" s="167">
        <f>SUM(H10:H13)</f>
        <v>325</v>
      </c>
      <c r="J9" s="168"/>
    </row>
    <row r="10" spans="1:10" ht="30" x14ac:dyDescent="0.25">
      <c r="A10" s="164">
        <v>802</v>
      </c>
      <c r="B10" s="160" t="s">
        <v>411</v>
      </c>
      <c r="C10" s="160" t="s">
        <v>412</v>
      </c>
      <c r="D10" s="160" t="s">
        <v>24</v>
      </c>
      <c r="E10" s="161">
        <v>1</v>
      </c>
      <c r="F10" s="162">
        <v>0.61</v>
      </c>
      <c r="G10" s="162">
        <v>0.61</v>
      </c>
      <c r="H10" s="165">
        <v>76</v>
      </c>
      <c r="I10" s="166">
        <v>76</v>
      </c>
    </row>
    <row r="11" spans="1:10" ht="30" x14ac:dyDescent="0.25">
      <c r="A11" s="164">
        <v>803</v>
      </c>
      <c r="B11" s="160" t="s">
        <v>413</v>
      </c>
      <c r="C11" s="160" t="s">
        <v>414</v>
      </c>
      <c r="D11" s="160" t="s">
        <v>25</v>
      </c>
      <c r="E11" s="161"/>
      <c r="F11" s="162">
        <v>0.76</v>
      </c>
      <c r="G11" s="162">
        <v>0.76</v>
      </c>
      <c r="H11" s="165">
        <v>94</v>
      </c>
      <c r="I11" s="166">
        <v>94</v>
      </c>
    </row>
    <row r="12" spans="1:10" x14ac:dyDescent="0.25">
      <c r="A12" s="164">
        <v>812</v>
      </c>
      <c r="B12" s="160" t="s">
        <v>160</v>
      </c>
      <c r="C12" s="160" t="s">
        <v>161</v>
      </c>
      <c r="D12" s="160" t="s">
        <v>26</v>
      </c>
      <c r="E12" s="161">
        <v>16</v>
      </c>
      <c r="F12" s="162">
        <v>0.87</v>
      </c>
      <c r="G12" s="162">
        <v>0.87</v>
      </c>
      <c r="H12" s="165">
        <v>90</v>
      </c>
      <c r="I12" s="166">
        <v>90</v>
      </c>
    </row>
    <row r="13" spans="1:10" x14ac:dyDescent="0.25">
      <c r="A13" s="164">
        <v>827</v>
      </c>
      <c r="B13" s="160" t="s">
        <v>403</v>
      </c>
      <c r="C13" s="160" t="s">
        <v>404</v>
      </c>
      <c r="D13" s="160" t="s">
        <v>3</v>
      </c>
      <c r="E13" s="161">
        <v>3</v>
      </c>
      <c r="F13" s="162">
        <v>0.63</v>
      </c>
      <c r="G13" s="162">
        <v>0.63</v>
      </c>
      <c r="H13" s="165">
        <v>65</v>
      </c>
      <c r="I13" s="166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7 стоматология Пр128</vt:lpstr>
      <vt:lpstr>Лист1</vt:lpstr>
      <vt:lpstr>Комплексные взрослые</vt:lpstr>
      <vt:lpstr>'7 стоматология Пр128'!_GoBack</vt:lpstr>
      <vt:lpstr>'7 стоматология Пр128'!Заголовки_для_печати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ARHIPOVA</cp:lastModifiedBy>
  <cp:lastPrinted>2022-10-20T12:20:06Z</cp:lastPrinted>
  <dcterms:created xsi:type="dcterms:W3CDTF">2018-09-20T17:45:08Z</dcterms:created>
  <dcterms:modified xsi:type="dcterms:W3CDTF">2022-10-20T15:04:45Z</dcterms:modified>
</cp:coreProperties>
</file>